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l.maruszewski\Desktop\"/>
    </mc:Choice>
  </mc:AlternateContent>
  <bookViews>
    <workbookView xWindow="0" yWindow="0" windowWidth="19200" windowHeight="11595" firstSheet="1" activeTab="5"/>
  </bookViews>
  <sheets>
    <sheet name="Tabela wyników" sheetId="1" r:id="rId1"/>
    <sheet name="klas. indyw." sheetId="2" r:id="rId2"/>
    <sheet name="klas. druż." sheetId="3" r:id="rId3"/>
    <sheet name="klas. śrut" sheetId="5" r:id="rId4"/>
    <sheet name="klas. kula" sheetId="4" r:id="rId5"/>
    <sheet name="TABELA WYNIKÓW 2" sheetId="6" r:id="rId6"/>
    <sheet name="DIANY" sheetId="11" r:id="rId7"/>
    <sheet name="Arkusz1" sheetId="10" r:id="rId8"/>
  </sheets>
  <definedNames>
    <definedName name="_xlnm._FilterDatabase" localSheetId="6" hidden="1">DIANY!$E$5:$J$5</definedName>
    <definedName name="_xlnm._FilterDatabase" localSheetId="2" hidden="1">'klas. druż.'!$A$5:$C$31</definedName>
    <definedName name="_xlnm._FilterDatabase" localSheetId="1" hidden="1">'klas. indyw.'!$B$5:$F$78</definedName>
    <definedName name="_xlnm._FilterDatabase" localSheetId="4" hidden="1">'klas. kula'!$B$5:$F$78</definedName>
    <definedName name="_xlnm._FilterDatabase" localSheetId="3" hidden="1">'klas. śrut'!$B$5:$F$78</definedName>
    <definedName name="_xlnm._FilterDatabase" localSheetId="0" hidden="1">'Tabela wyników'!$A$5:$R$81</definedName>
    <definedName name="_xlnm.Print_Titles" localSheetId="5">'TABELA WYNIKÓW 2'!$1:$6</definedName>
  </definedNames>
  <calcPr calcId="152511"/>
</workbook>
</file>

<file path=xl/calcChain.xml><?xml version="1.0" encoding="utf-8"?>
<calcChain xmlns="http://schemas.openxmlformats.org/spreadsheetml/2006/main">
  <c r="E18" i="4" l="1"/>
  <c r="C18" i="4"/>
  <c r="E46" i="4"/>
  <c r="C46" i="4"/>
  <c r="C27" i="5"/>
  <c r="E27" i="5"/>
  <c r="E41" i="5"/>
  <c r="C41" i="5"/>
  <c r="B28" i="3"/>
  <c r="B26" i="3"/>
  <c r="B11" i="3"/>
  <c r="B25" i="3"/>
  <c r="B18" i="3"/>
  <c r="B13" i="3"/>
  <c r="B15" i="3"/>
  <c r="B24" i="3"/>
  <c r="B9" i="3"/>
  <c r="B31" i="3"/>
  <c r="B23" i="3"/>
  <c r="B29" i="3"/>
  <c r="B19" i="3"/>
  <c r="B30" i="3"/>
  <c r="B8" i="3"/>
  <c r="B21" i="3"/>
  <c r="B16" i="3"/>
  <c r="B14" i="3"/>
  <c r="B27" i="3"/>
  <c r="B10" i="3"/>
  <c r="B22" i="3"/>
  <c r="B7" i="3"/>
  <c r="B17" i="3"/>
  <c r="B12" i="3"/>
  <c r="B6" i="3"/>
  <c r="B20" i="3" l="1"/>
  <c r="C24" i="2" l="1"/>
  <c r="D24" i="2"/>
  <c r="E24" i="2"/>
  <c r="C45" i="2"/>
  <c r="D45" i="2"/>
  <c r="E45" i="2"/>
  <c r="C13" i="2"/>
  <c r="D13" i="2"/>
  <c r="E13" i="2"/>
  <c r="D109" i="6" l="1"/>
  <c r="E109" i="6" l="1"/>
  <c r="F109" i="6"/>
  <c r="G109" i="6"/>
  <c r="H109" i="6"/>
  <c r="J109" i="6"/>
  <c r="K109" i="6"/>
  <c r="I109" i="6"/>
  <c r="L109" i="6"/>
  <c r="E73" i="5"/>
  <c r="C46" i="2" l="1"/>
  <c r="C29" i="2"/>
  <c r="C74" i="2"/>
  <c r="C47" i="2"/>
  <c r="C34" i="2"/>
  <c r="C78" i="2"/>
  <c r="C26" i="2"/>
  <c r="C27" i="2"/>
  <c r="C52" i="2"/>
  <c r="C65" i="2"/>
  <c r="C76" i="2"/>
  <c r="C23" i="2"/>
  <c r="C49" i="2"/>
  <c r="C44" i="2"/>
  <c r="C42" i="2"/>
  <c r="C43" i="2"/>
  <c r="C35" i="2"/>
  <c r="C28" i="2"/>
  <c r="M109" i="6" l="1"/>
  <c r="L84" i="1"/>
  <c r="I84" i="1"/>
  <c r="L83" i="1"/>
  <c r="F18" i="4" s="1"/>
  <c r="I83" i="1"/>
  <c r="L82" i="1"/>
  <c r="F46" i="4" s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  <c r="P8" i="1" l="1"/>
  <c r="P16" i="1"/>
  <c r="P12" i="1"/>
  <c r="P20" i="1"/>
  <c r="P17" i="1"/>
  <c r="P37" i="1"/>
  <c r="P61" i="1"/>
  <c r="P22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21" i="1"/>
  <c r="P41" i="1"/>
  <c r="P53" i="1"/>
  <c r="P10" i="1"/>
  <c r="P18" i="1"/>
  <c r="P7" i="1"/>
  <c r="P15" i="1"/>
  <c r="P19" i="1"/>
  <c r="P23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F27" i="5"/>
  <c r="P9" i="1"/>
  <c r="P25" i="1"/>
  <c r="P49" i="1"/>
  <c r="P14" i="1"/>
  <c r="P26" i="1"/>
  <c r="P11" i="1"/>
  <c r="P27" i="1"/>
  <c r="M15" i="1"/>
  <c r="M27" i="1"/>
  <c r="M63" i="1"/>
  <c r="P32" i="1"/>
  <c r="P52" i="1"/>
  <c r="P24" i="1"/>
  <c r="P28" i="1"/>
  <c r="P36" i="1"/>
  <c r="P40" i="1"/>
  <c r="P44" i="1"/>
  <c r="P48" i="1"/>
  <c r="P56" i="1"/>
  <c r="P60" i="1"/>
  <c r="P64" i="1"/>
  <c r="P68" i="1"/>
  <c r="P72" i="1"/>
  <c r="P76" i="1"/>
  <c r="P80" i="1"/>
  <c r="P84" i="1"/>
  <c r="M52" i="1"/>
  <c r="P33" i="1"/>
  <c r="P77" i="1"/>
  <c r="P13" i="1"/>
  <c r="M29" i="1"/>
  <c r="P29" i="1"/>
  <c r="P45" i="1"/>
  <c r="P57" i="1"/>
  <c r="P65" i="1"/>
  <c r="P69" i="1"/>
  <c r="P73" i="1"/>
  <c r="P81" i="1"/>
  <c r="M53" i="1"/>
  <c r="Q8" i="1"/>
  <c r="Q16" i="1"/>
  <c r="Q24" i="1"/>
  <c r="Q32" i="1"/>
  <c r="Q40" i="1"/>
  <c r="Q48" i="1"/>
  <c r="Q56" i="1"/>
  <c r="Q64" i="1"/>
  <c r="Q72" i="1"/>
  <c r="Q80" i="1"/>
  <c r="Q14" i="1"/>
  <c r="Q70" i="1"/>
  <c r="Q39" i="1"/>
  <c r="Q9" i="1"/>
  <c r="Q17" i="1"/>
  <c r="Q25" i="1"/>
  <c r="Q33" i="1"/>
  <c r="Q41" i="1"/>
  <c r="Q49" i="1"/>
  <c r="Q57" i="1"/>
  <c r="Q65" i="1"/>
  <c r="Q73" i="1"/>
  <c r="Q81" i="1"/>
  <c r="Q30" i="1"/>
  <c r="Q78" i="1"/>
  <c r="Q47" i="1"/>
  <c r="Q10" i="1"/>
  <c r="Q18" i="1"/>
  <c r="Q26" i="1"/>
  <c r="Q34" i="1"/>
  <c r="Q42" i="1"/>
  <c r="Q50" i="1"/>
  <c r="Q58" i="1"/>
  <c r="Q66" i="1"/>
  <c r="Q74" i="1"/>
  <c r="Q82" i="1"/>
  <c r="Q84" i="1"/>
  <c r="Q54" i="1"/>
  <c r="Q31" i="1"/>
  <c r="Q79" i="1"/>
  <c r="Q11" i="1"/>
  <c r="Q19" i="1"/>
  <c r="Q27" i="1"/>
  <c r="Q35" i="1"/>
  <c r="Q43" i="1"/>
  <c r="Q51" i="1"/>
  <c r="Q59" i="1"/>
  <c r="Q67" i="1"/>
  <c r="Q75" i="1"/>
  <c r="Q83" i="1"/>
  <c r="Q22" i="1"/>
  <c r="Q62" i="1"/>
  <c r="Q23" i="1"/>
  <c r="Q71" i="1"/>
  <c r="Q12" i="1"/>
  <c r="Q20" i="1"/>
  <c r="Q28" i="1"/>
  <c r="Q36" i="1"/>
  <c r="Q44" i="1"/>
  <c r="Q52" i="1"/>
  <c r="Q60" i="1"/>
  <c r="Q68" i="1"/>
  <c r="Q76" i="1"/>
  <c r="Q46" i="1"/>
  <c r="Q15" i="1"/>
  <c r="Q63" i="1"/>
  <c r="Q13" i="1"/>
  <c r="Q21" i="1"/>
  <c r="Q29" i="1"/>
  <c r="Q37" i="1"/>
  <c r="Q45" i="1"/>
  <c r="Q53" i="1"/>
  <c r="Q61" i="1"/>
  <c r="Q69" i="1"/>
  <c r="Q77" i="1"/>
  <c r="Q109" i="6"/>
  <c r="Q38" i="1"/>
  <c r="Q7" i="1"/>
  <c r="Q55" i="1"/>
  <c r="P109" i="6"/>
  <c r="M78" i="1"/>
  <c r="M30" i="1"/>
  <c r="M39" i="1"/>
  <c r="M60" i="1"/>
  <c r="M54" i="1"/>
  <c r="M36" i="1"/>
  <c r="M84" i="1"/>
  <c r="M12" i="1"/>
  <c r="M77" i="1"/>
  <c r="M18" i="1"/>
  <c r="M17" i="1"/>
  <c r="F13" i="2" s="1"/>
  <c r="M16" i="1"/>
  <c r="M9" i="1"/>
  <c r="M35" i="1"/>
  <c r="M42" i="1"/>
  <c r="M46" i="1"/>
  <c r="M57" i="1"/>
  <c r="M64" i="1"/>
  <c r="M72" i="1"/>
  <c r="M75" i="1"/>
  <c r="M28" i="1"/>
  <c r="M21" i="1"/>
  <c r="M47" i="1"/>
  <c r="M58" i="1"/>
  <c r="M65" i="1"/>
  <c r="M69" i="1"/>
  <c r="M22" i="1"/>
  <c r="M33" i="1"/>
  <c r="M40" i="1"/>
  <c r="M51" i="1"/>
  <c r="M59" i="1"/>
  <c r="M66" i="1"/>
  <c r="M70" i="1"/>
  <c r="M81" i="1"/>
  <c r="M23" i="1"/>
  <c r="M34" i="1"/>
  <c r="M41" i="1"/>
  <c r="M45" i="1"/>
  <c r="M48" i="1"/>
  <c r="M11" i="1"/>
  <c r="M76" i="1"/>
  <c r="M83" i="1"/>
  <c r="F24" i="2" s="1"/>
  <c r="M10" i="1"/>
  <c r="M82" i="1"/>
  <c r="M24" i="1"/>
  <c r="M71" i="1"/>
  <c r="M14" i="1"/>
  <c r="M20" i="1"/>
  <c r="M25" i="1"/>
  <c r="M26" i="1"/>
  <c r="M37" i="1"/>
  <c r="M38" i="1"/>
  <c r="M43" i="1"/>
  <c r="M49" i="1"/>
  <c r="M50" i="1"/>
  <c r="M55" i="1"/>
  <c r="M56" i="1"/>
  <c r="M61" i="1"/>
  <c r="M62" i="1"/>
  <c r="M67" i="1"/>
  <c r="M68" i="1"/>
  <c r="M73" i="1"/>
  <c r="M74" i="1"/>
  <c r="M79" i="1"/>
  <c r="M80" i="1"/>
  <c r="M7" i="1"/>
  <c r="M8" i="1"/>
  <c r="M13" i="1"/>
  <c r="M19" i="1"/>
  <c r="M31" i="1"/>
  <c r="M32" i="1"/>
  <c r="M44" i="1"/>
  <c r="N70" i="1" l="1"/>
  <c r="C18" i="3" s="1"/>
  <c r="N28" i="1"/>
  <c r="C27" i="3" s="1"/>
  <c r="N10" i="1"/>
  <c r="C6" i="3" s="1"/>
  <c r="N52" i="1"/>
  <c r="C23" i="3" s="1"/>
  <c r="N40" i="1"/>
  <c r="C8" i="3" s="1"/>
  <c r="N76" i="1"/>
  <c r="C11" i="3" s="1"/>
  <c r="F41" i="5"/>
  <c r="F45" i="2"/>
  <c r="O28" i="1"/>
  <c r="O30" i="1"/>
  <c r="O38" i="1"/>
  <c r="O46" i="1"/>
  <c r="O54" i="1"/>
  <c r="O62" i="1"/>
  <c r="O70" i="1"/>
  <c r="O78" i="1"/>
  <c r="O27" i="1"/>
  <c r="O19" i="1"/>
  <c r="O31" i="1"/>
  <c r="O39" i="1"/>
  <c r="O47" i="1"/>
  <c r="O55" i="1"/>
  <c r="O63" i="1"/>
  <c r="O71" i="1"/>
  <c r="O79" i="1"/>
  <c r="O26" i="1"/>
  <c r="O18" i="1"/>
  <c r="O40" i="1"/>
  <c r="O48" i="1"/>
  <c r="O56" i="1"/>
  <c r="O72" i="1"/>
  <c r="O80" i="1"/>
  <c r="O17" i="1"/>
  <c r="O32" i="1"/>
  <c r="O64" i="1"/>
  <c r="O25" i="1"/>
  <c r="O33" i="1"/>
  <c r="O41" i="1"/>
  <c r="O49" i="1"/>
  <c r="O57" i="1"/>
  <c r="O65" i="1"/>
  <c r="O73" i="1"/>
  <c r="O81" i="1"/>
  <c r="O24" i="1"/>
  <c r="O16" i="1"/>
  <c r="O43" i="1"/>
  <c r="O51" i="1"/>
  <c r="O67" i="1"/>
  <c r="O83" i="1"/>
  <c r="O107" i="6" s="1"/>
  <c r="O36" i="1"/>
  <c r="O52" i="1"/>
  <c r="O68" i="1"/>
  <c r="O84" i="1"/>
  <c r="O108" i="6" s="1"/>
  <c r="O37" i="1"/>
  <c r="O45" i="1"/>
  <c r="O61" i="1"/>
  <c r="O77" i="1"/>
  <c r="O20" i="1"/>
  <c r="O34" i="1"/>
  <c r="O42" i="1"/>
  <c r="O50" i="1"/>
  <c r="O58" i="1"/>
  <c r="O66" i="1"/>
  <c r="O74" i="1"/>
  <c r="O82" i="1"/>
  <c r="O23" i="1"/>
  <c r="O15" i="1"/>
  <c r="B13" i="2" s="1"/>
  <c r="O35" i="1"/>
  <c r="O59" i="1"/>
  <c r="O75" i="1"/>
  <c r="O22" i="1"/>
  <c r="O14" i="1"/>
  <c r="O44" i="1"/>
  <c r="O60" i="1"/>
  <c r="O76" i="1"/>
  <c r="O21" i="1"/>
  <c r="O29" i="1"/>
  <c r="O53" i="1"/>
  <c r="O69" i="1"/>
  <c r="O8" i="1"/>
  <c r="O13" i="1"/>
  <c r="O7" i="1"/>
  <c r="O12" i="1"/>
  <c r="O9" i="1"/>
  <c r="O11" i="1"/>
  <c r="O10" i="1"/>
  <c r="N34" i="1"/>
  <c r="C16" i="3" s="1"/>
  <c r="N46" i="1"/>
  <c r="C19" i="3" s="1"/>
  <c r="N64" i="1"/>
  <c r="C15" i="3" s="1"/>
  <c r="N58" i="1"/>
  <c r="C9" i="3" s="1"/>
  <c r="N16" i="1"/>
  <c r="C17" i="3" s="1"/>
  <c r="N22" i="1"/>
  <c r="C22" i="3" s="1"/>
  <c r="N82" i="1"/>
  <c r="C28" i="3" s="1"/>
  <c r="N7" i="1"/>
  <c r="C20" i="3" s="1"/>
  <c r="N55" i="1"/>
  <c r="C31" i="3" s="1"/>
  <c r="N13" i="1"/>
  <c r="C12" i="3" s="1"/>
  <c r="N43" i="1"/>
  <c r="C30" i="3" s="1"/>
  <c r="N25" i="1"/>
  <c r="C10" i="3" s="1"/>
  <c r="N79" i="1"/>
  <c r="C26" i="3" s="1"/>
  <c r="N67" i="1"/>
  <c r="C13" i="3" s="1"/>
  <c r="N31" i="1"/>
  <c r="C14" i="3" s="1"/>
  <c r="N37" i="1"/>
  <c r="C21" i="3" s="1"/>
  <c r="N49" i="1"/>
  <c r="C29" i="3" s="1"/>
  <c r="N19" i="1"/>
  <c r="C7" i="3" s="1"/>
  <c r="N73" i="1"/>
  <c r="C25" i="3" s="1"/>
  <c r="N61" i="1"/>
  <c r="C24" i="3" s="1"/>
  <c r="D108" i="6"/>
  <c r="D107" i="6"/>
  <c r="E107" i="6"/>
  <c r="F107" i="6"/>
  <c r="G107" i="6"/>
  <c r="H107" i="6"/>
  <c r="I107" i="6"/>
  <c r="J107" i="6"/>
  <c r="K107" i="6"/>
  <c r="L107" i="6"/>
  <c r="M107" i="6"/>
  <c r="P107" i="6"/>
  <c r="Q107" i="6"/>
  <c r="R107" i="6"/>
  <c r="A108" i="6"/>
  <c r="E108" i="6"/>
  <c r="F108" i="6"/>
  <c r="G108" i="6"/>
  <c r="H108" i="6"/>
  <c r="I108" i="6"/>
  <c r="J108" i="6"/>
  <c r="K108" i="6"/>
  <c r="L108" i="6"/>
  <c r="M108" i="6"/>
  <c r="P108" i="6"/>
  <c r="Q108" i="6"/>
  <c r="R108" i="6"/>
  <c r="A109" i="6"/>
  <c r="B109" i="6"/>
  <c r="N107" i="6" l="1"/>
  <c r="O109" i="6"/>
  <c r="R109" i="6"/>
  <c r="R76" i="1"/>
  <c r="A11" i="3" s="1"/>
  <c r="R46" i="1"/>
  <c r="A19" i="3" s="1"/>
  <c r="R58" i="1"/>
  <c r="A9" i="3" s="1"/>
  <c r="R25" i="1"/>
  <c r="A10" i="3" s="1"/>
  <c r="R28" i="1"/>
  <c r="A27" i="3" s="1"/>
  <c r="R34" i="1"/>
  <c r="A16" i="3" s="1"/>
  <c r="R55" i="1"/>
  <c r="A31" i="3" s="1"/>
  <c r="R10" i="1"/>
  <c r="A6" i="3" s="1"/>
  <c r="R37" i="1"/>
  <c r="A21" i="3" s="1"/>
  <c r="R43" i="1"/>
  <c r="A30" i="3" s="1"/>
  <c r="R16" i="1"/>
  <c r="A17" i="3" s="1"/>
  <c r="R73" i="1"/>
  <c r="A25" i="3" s="1"/>
  <c r="R40" i="1"/>
  <c r="A8" i="3" s="1"/>
  <c r="R49" i="1"/>
  <c r="A29" i="3" s="1"/>
  <c r="R7" i="1"/>
  <c r="A20" i="3" s="1"/>
  <c r="R52" i="1"/>
  <c r="A23" i="3" s="1"/>
  <c r="R67" i="1"/>
  <c r="A13" i="3" s="1"/>
  <c r="R64" i="1"/>
  <c r="A15" i="3" s="1"/>
  <c r="R61" i="1"/>
  <c r="A24" i="3" s="1"/>
  <c r="R19" i="1"/>
  <c r="A7" i="3" s="1"/>
  <c r="R13" i="1"/>
  <c r="A12" i="3" s="1"/>
  <c r="R82" i="1"/>
  <c r="A28" i="3" s="1"/>
  <c r="R31" i="1"/>
  <c r="A14" i="3" s="1"/>
  <c r="R79" i="1"/>
  <c r="A26" i="3" s="1"/>
  <c r="R22" i="1"/>
  <c r="A22" i="3" s="1"/>
  <c r="R70" i="1"/>
  <c r="A18" i="3" s="1"/>
  <c r="H19" i="6"/>
  <c r="J19" i="6"/>
  <c r="E19" i="4" l="1"/>
  <c r="D19" i="4"/>
  <c r="C66" i="4"/>
  <c r="E73" i="4"/>
  <c r="D73" i="4"/>
  <c r="C73" i="4"/>
  <c r="E78" i="4"/>
  <c r="D78" i="4"/>
  <c r="C78" i="4"/>
  <c r="E41" i="4"/>
  <c r="D41" i="4"/>
  <c r="C41" i="4"/>
  <c r="E21" i="4"/>
  <c r="D21" i="4"/>
  <c r="C21" i="4"/>
  <c r="E51" i="4"/>
  <c r="D51" i="4"/>
  <c r="C51" i="4"/>
  <c r="E49" i="4"/>
  <c r="D49" i="4"/>
  <c r="C49" i="4"/>
  <c r="E68" i="4"/>
  <c r="D68" i="4"/>
  <c r="C68" i="4"/>
  <c r="E64" i="4"/>
  <c r="D64" i="4"/>
  <c r="C64" i="4"/>
  <c r="E22" i="4"/>
  <c r="D22" i="4"/>
  <c r="C22" i="4"/>
  <c r="E66" i="4"/>
  <c r="D66" i="4"/>
  <c r="C72" i="4"/>
  <c r="E42" i="4"/>
  <c r="D42" i="4"/>
  <c r="C42" i="4"/>
  <c r="E31" i="4"/>
  <c r="D31" i="4"/>
  <c r="C31" i="4"/>
  <c r="E30" i="4"/>
  <c r="D30" i="4"/>
  <c r="C30" i="4"/>
  <c r="E57" i="4"/>
  <c r="D57" i="4"/>
  <c r="C57" i="4"/>
  <c r="E55" i="4"/>
  <c r="D55" i="4"/>
  <c r="C55" i="4"/>
  <c r="E36" i="4"/>
  <c r="D36" i="4"/>
  <c r="C36" i="4"/>
  <c r="E56" i="4"/>
  <c r="D56" i="4"/>
  <c r="C56" i="4"/>
  <c r="E7" i="4"/>
  <c r="D7" i="4"/>
  <c r="C7" i="4"/>
  <c r="E60" i="4"/>
  <c r="D60" i="4"/>
  <c r="C60" i="4"/>
  <c r="E72" i="4"/>
  <c r="D72" i="4"/>
  <c r="C19" i="4"/>
  <c r="E16" i="4"/>
  <c r="D16" i="4"/>
  <c r="C16" i="4"/>
  <c r="E33" i="4"/>
  <c r="D33" i="4"/>
  <c r="C33" i="4"/>
  <c r="E12" i="4"/>
  <c r="D12" i="4"/>
  <c r="C12" i="4"/>
  <c r="E62" i="4"/>
  <c r="D62" i="4"/>
  <c r="C62" i="4"/>
  <c r="E47" i="4"/>
  <c r="D47" i="4"/>
  <c r="C47" i="4"/>
  <c r="E40" i="4"/>
  <c r="D40" i="4"/>
  <c r="C40" i="4"/>
  <c r="E34" i="4"/>
  <c r="D34" i="4"/>
  <c r="C34" i="4"/>
  <c r="E77" i="4"/>
  <c r="D77" i="4"/>
  <c r="C77" i="4"/>
  <c r="E69" i="4"/>
  <c r="D69" i="4"/>
  <c r="C69" i="4"/>
  <c r="E59" i="4"/>
  <c r="D59" i="4"/>
  <c r="C59" i="4"/>
  <c r="E54" i="4"/>
  <c r="D54" i="4"/>
  <c r="C54" i="4"/>
  <c r="E61" i="4"/>
  <c r="D61" i="4"/>
  <c r="C61" i="4"/>
  <c r="E14" i="4"/>
  <c r="D14" i="4"/>
  <c r="C14" i="4"/>
  <c r="E20" i="4"/>
  <c r="D20" i="4"/>
  <c r="C20" i="4"/>
  <c r="E26" i="4"/>
  <c r="D26" i="4"/>
  <c r="C26" i="4"/>
  <c r="E15" i="4"/>
  <c r="D15" i="4"/>
  <c r="C15" i="4"/>
  <c r="E8" i="4"/>
  <c r="D8" i="4"/>
  <c r="C8" i="4"/>
  <c r="E45" i="4"/>
  <c r="D45" i="4"/>
  <c r="C45" i="4"/>
  <c r="E35" i="4"/>
  <c r="D35" i="4"/>
  <c r="C35" i="4"/>
  <c r="E58" i="4"/>
  <c r="D58" i="4"/>
  <c r="C58" i="4"/>
  <c r="E43" i="4"/>
  <c r="D43" i="4"/>
  <c r="C43" i="4"/>
  <c r="E50" i="4"/>
  <c r="D50" i="4"/>
  <c r="C50" i="4"/>
  <c r="E13" i="4"/>
  <c r="D13" i="4"/>
  <c r="C13" i="4"/>
  <c r="E28" i="4"/>
  <c r="D28" i="4"/>
  <c r="C28" i="4"/>
  <c r="E32" i="4"/>
  <c r="D32" i="4"/>
  <c r="C32" i="4"/>
  <c r="E70" i="4"/>
  <c r="D70" i="4"/>
  <c r="C70" i="4"/>
  <c r="E76" i="4"/>
  <c r="D76" i="4"/>
  <c r="C76" i="4"/>
  <c r="E53" i="4"/>
  <c r="D53" i="4"/>
  <c r="C53" i="4"/>
  <c r="E74" i="4"/>
  <c r="D74" i="4"/>
  <c r="C74" i="4"/>
  <c r="E44" i="4"/>
  <c r="D44" i="4"/>
  <c r="C44" i="4"/>
  <c r="E65" i="4"/>
  <c r="D65" i="4"/>
  <c r="C65" i="4"/>
  <c r="E9" i="4"/>
  <c r="D9" i="4"/>
  <c r="C9" i="4"/>
  <c r="E63" i="4"/>
  <c r="D63" i="4"/>
  <c r="C63" i="4"/>
  <c r="E27" i="4"/>
  <c r="D27" i="4"/>
  <c r="C27" i="4"/>
  <c r="E75" i="4"/>
  <c r="D75" i="4"/>
  <c r="C75" i="4"/>
  <c r="E6" i="4"/>
  <c r="D6" i="4"/>
  <c r="C6" i="4"/>
  <c r="E39" i="4"/>
  <c r="D39" i="4"/>
  <c r="C39" i="4"/>
  <c r="E37" i="4"/>
  <c r="D37" i="4"/>
  <c r="C37" i="4"/>
  <c r="E24" i="4"/>
  <c r="D24" i="4"/>
  <c r="C24" i="4"/>
  <c r="E48" i="4"/>
  <c r="D48" i="4"/>
  <c r="C48" i="4"/>
  <c r="E67" i="4"/>
  <c r="D67" i="4"/>
  <c r="C67" i="4"/>
  <c r="E11" i="4"/>
  <c r="D11" i="4"/>
  <c r="C11" i="4"/>
  <c r="E17" i="4"/>
  <c r="D17" i="4"/>
  <c r="C17" i="4"/>
  <c r="E23" i="4"/>
  <c r="D23" i="4"/>
  <c r="C23" i="4"/>
  <c r="E25" i="4"/>
  <c r="D25" i="4"/>
  <c r="C25" i="4"/>
  <c r="E29" i="4"/>
  <c r="D29" i="4"/>
  <c r="C29" i="4"/>
  <c r="E38" i="4"/>
  <c r="D38" i="4"/>
  <c r="C38" i="4"/>
  <c r="E10" i="4"/>
  <c r="D10" i="4"/>
  <c r="C10" i="4"/>
  <c r="E71" i="4"/>
  <c r="D71" i="4"/>
  <c r="C71" i="4"/>
  <c r="E52" i="4"/>
  <c r="D52" i="4"/>
  <c r="C52" i="4"/>
  <c r="D5" i="4"/>
  <c r="E46" i="5"/>
  <c r="D46" i="5"/>
  <c r="C46" i="5"/>
  <c r="E71" i="5"/>
  <c r="D71" i="5"/>
  <c r="C71" i="5"/>
  <c r="E72" i="5"/>
  <c r="D72" i="5"/>
  <c r="C72" i="5"/>
  <c r="E45" i="5"/>
  <c r="D45" i="5"/>
  <c r="C45" i="5"/>
  <c r="E22" i="5"/>
  <c r="D22" i="5"/>
  <c r="C22" i="5"/>
  <c r="E10" i="5"/>
  <c r="D10" i="5"/>
  <c r="C10" i="5"/>
  <c r="E55" i="5"/>
  <c r="D55" i="5"/>
  <c r="C55" i="5"/>
  <c r="E59" i="5"/>
  <c r="D59" i="5"/>
  <c r="C59" i="5"/>
  <c r="E74" i="5"/>
  <c r="D74" i="5"/>
  <c r="C74" i="5"/>
  <c r="E30" i="5"/>
  <c r="D30" i="5"/>
  <c r="C30" i="5"/>
  <c r="E62" i="5"/>
  <c r="D62" i="5"/>
  <c r="C62" i="5"/>
  <c r="E64" i="5"/>
  <c r="D64" i="5"/>
  <c r="C64" i="5"/>
  <c r="E29" i="5"/>
  <c r="D29" i="5"/>
  <c r="C29" i="5"/>
  <c r="E44" i="5"/>
  <c r="D44" i="5"/>
  <c r="C44" i="5"/>
  <c r="E26" i="5"/>
  <c r="D26" i="5"/>
  <c r="C26" i="5"/>
  <c r="E16" i="5"/>
  <c r="D16" i="5"/>
  <c r="C16" i="5"/>
  <c r="E38" i="5"/>
  <c r="D38" i="5"/>
  <c r="C38" i="5"/>
  <c r="E40" i="5"/>
  <c r="D40" i="5"/>
  <c r="C40" i="5"/>
  <c r="E32" i="5"/>
  <c r="D32" i="5"/>
  <c r="C32" i="5"/>
  <c r="E76" i="5"/>
  <c r="D76" i="5"/>
  <c r="C76" i="5"/>
  <c r="E58" i="5"/>
  <c r="D58" i="5"/>
  <c r="C58" i="5"/>
  <c r="E11" i="5"/>
  <c r="D11" i="5"/>
  <c r="C11" i="5"/>
  <c r="E21" i="5"/>
  <c r="D21" i="5"/>
  <c r="C21" i="5"/>
  <c r="E35" i="5"/>
  <c r="D35" i="5"/>
  <c r="C35" i="5"/>
  <c r="E25" i="5"/>
  <c r="D25" i="5"/>
  <c r="C25" i="5"/>
  <c r="E51" i="5"/>
  <c r="D51" i="5"/>
  <c r="C51" i="5"/>
  <c r="E70" i="5"/>
  <c r="D70" i="5"/>
  <c r="C70" i="5"/>
  <c r="E68" i="5"/>
  <c r="D68" i="5"/>
  <c r="C68" i="5"/>
  <c r="E78" i="5"/>
  <c r="D78" i="5"/>
  <c r="C78" i="5"/>
  <c r="E75" i="5"/>
  <c r="D75" i="5"/>
  <c r="C75" i="5"/>
  <c r="E69" i="5"/>
  <c r="D69" i="5"/>
  <c r="C69" i="5"/>
  <c r="E57" i="5"/>
  <c r="D57" i="5"/>
  <c r="C57" i="5"/>
  <c r="E61" i="5"/>
  <c r="D61" i="5"/>
  <c r="C61" i="5"/>
  <c r="E33" i="5"/>
  <c r="D33" i="5"/>
  <c r="C33" i="5"/>
  <c r="E20" i="5"/>
  <c r="D20" i="5"/>
  <c r="C20" i="5"/>
  <c r="E9" i="5"/>
  <c r="D9" i="5"/>
  <c r="C9" i="5"/>
  <c r="E31" i="5"/>
  <c r="D31" i="5"/>
  <c r="C31" i="5"/>
  <c r="E28" i="5"/>
  <c r="D28" i="5"/>
  <c r="C28" i="5"/>
  <c r="E50" i="5"/>
  <c r="D50" i="5"/>
  <c r="C50" i="5"/>
  <c r="E37" i="5"/>
  <c r="D37" i="5"/>
  <c r="C37" i="5"/>
  <c r="D73" i="5"/>
  <c r="C73" i="5"/>
  <c r="E34" i="5"/>
  <c r="D34" i="5"/>
  <c r="C34" i="5"/>
  <c r="E65" i="5"/>
  <c r="D65" i="5"/>
  <c r="C65" i="5"/>
  <c r="E49" i="5"/>
  <c r="D49" i="5"/>
  <c r="C49" i="5"/>
  <c r="E12" i="5"/>
  <c r="D12" i="5"/>
  <c r="C12" i="5"/>
  <c r="E14" i="5"/>
  <c r="D14" i="5"/>
  <c r="C14" i="5"/>
  <c r="E63" i="5"/>
  <c r="D63" i="5"/>
  <c r="C63" i="5"/>
  <c r="E48" i="5"/>
  <c r="D48" i="5"/>
  <c r="C48" i="5"/>
  <c r="E56" i="5"/>
  <c r="D56" i="5"/>
  <c r="C56" i="5"/>
  <c r="E77" i="5"/>
  <c r="D77" i="5"/>
  <c r="C77" i="5"/>
  <c r="E24" i="5"/>
  <c r="D24" i="5"/>
  <c r="C24" i="5"/>
  <c r="E43" i="5"/>
  <c r="D43" i="5"/>
  <c r="C43" i="5"/>
  <c r="E7" i="5"/>
  <c r="D7" i="5"/>
  <c r="C7" i="5"/>
  <c r="E23" i="5"/>
  <c r="D23" i="5"/>
  <c r="C23" i="5"/>
  <c r="E54" i="5"/>
  <c r="D54" i="5"/>
  <c r="C54" i="5"/>
  <c r="E67" i="5"/>
  <c r="D67" i="5"/>
  <c r="C67" i="5"/>
  <c r="E19" i="5"/>
  <c r="D19" i="5"/>
  <c r="C19" i="5"/>
  <c r="E8" i="5"/>
  <c r="D8" i="5"/>
  <c r="C8" i="5"/>
  <c r="E17" i="5"/>
  <c r="D17" i="5"/>
  <c r="C17" i="5"/>
  <c r="E47" i="5"/>
  <c r="D47" i="5"/>
  <c r="C47" i="5"/>
  <c r="E36" i="5"/>
  <c r="D36" i="5"/>
  <c r="C36" i="5"/>
  <c r="E60" i="5"/>
  <c r="D60" i="5"/>
  <c r="C60" i="5"/>
  <c r="E18" i="5"/>
  <c r="D18" i="5"/>
  <c r="C18" i="5"/>
  <c r="E42" i="5"/>
  <c r="D42" i="5"/>
  <c r="C42" i="5"/>
  <c r="E52" i="5"/>
  <c r="D52" i="5"/>
  <c r="C52" i="5"/>
  <c r="E15" i="5"/>
  <c r="D15" i="5"/>
  <c r="C15" i="5"/>
  <c r="E6" i="5"/>
  <c r="D6" i="5"/>
  <c r="C6" i="5"/>
  <c r="E13" i="5"/>
  <c r="D13" i="5"/>
  <c r="C13" i="5"/>
  <c r="E39" i="5"/>
  <c r="D39" i="5"/>
  <c r="C39" i="5"/>
  <c r="E53" i="5"/>
  <c r="D53" i="5"/>
  <c r="C53" i="5"/>
  <c r="E66" i="5"/>
  <c r="D66" i="5"/>
  <c r="C66" i="5"/>
  <c r="D5" i="5"/>
  <c r="R89" i="6"/>
  <c r="R84" i="6"/>
  <c r="R85" i="6"/>
  <c r="R80" i="6"/>
  <c r="R77" i="6"/>
  <c r="E63" i="2"/>
  <c r="E59" i="2"/>
  <c r="E30" i="2"/>
  <c r="E17" i="2"/>
  <c r="E7" i="2"/>
  <c r="E15" i="2"/>
  <c r="E47" i="2"/>
  <c r="E34" i="2"/>
  <c r="E14" i="2"/>
  <c r="E65" i="2"/>
  <c r="E42" i="2"/>
  <c r="E22" i="2"/>
  <c r="E11" i="2"/>
  <c r="E10" i="2"/>
  <c r="E74" i="2"/>
  <c r="E48" i="2"/>
  <c r="E43" i="2"/>
  <c r="E6" i="2"/>
  <c r="E53" i="2"/>
  <c r="E31" i="2"/>
  <c r="E77" i="2"/>
  <c r="E54" i="2"/>
  <c r="E66" i="2"/>
  <c r="E68" i="2"/>
  <c r="E16" i="2"/>
  <c r="E12" i="2"/>
  <c r="E41" i="2"/>
  <c r="E58" i="2"/>
  <c r="E39" i="2"/>
  <c r="E71" i="2"/>
  <c r="E35" i="2"/>
  <c r="E49" i="2"/>
  <c r="E18" i="2"/>
  <c r="E27" i="2"/>
  <c r="E8" i="2"/>
  <c r="E21" i="2"/>
  <c r="E29" i="2"/>
  <c r="E60" i="2"/>
  <c r="E56" i="2"/>
  <c r="E69" i="2"/>
  <c r="E75" i="2"/>
  <c r="E78" i="2"/>
  <c r="E57" i="2"/>
  <c r="E61" i="2"/>
  <c r="E51" i="2"/>
  <c r="E44" i="2"/>
  <c r="E32" i="2"/>
  <c r="E25" i="2"/>
  <c r="E9" i="2"/>
  <c r="E67" i="2"/>
  <c r="E73" i="2"/>
  <c r="E19" i="2"/>
  <c r="E50" i="2"/>
  <c r="E36" i="2"/>
  <c r="E33" i="2"/>
  <c r="E40" i="2"/>
  <c r="E38" i="2"/>
  <c r="E28" i="2"/>
  <c r="E55" i="2"/>
  <c r="E64" i="2"/>
  <c r="E26" i="2"/>
  <c r="E72" i="2"/>
  <c r="E62" i="2"/>
  <c r="E52" i="2"/>
  <c r="E20" i="2"/>
  <c r="E23" i="2"/>
  <c r="E46" i="2"/>
  <c r="E76" i="2"/>
  <c r="E70" i="2"/>
  <c r="E37" i="2"/>
  <c r="D63" i="2"/>
  <c r="D59" i="2"/>
  <c r="D30" i="2"/>
  <c r="D17" i="2"/>
  <c r="D7" i="2"/>
  <c r="D15" i="2"/>
  <c r="D47" i="2"/>
  <c r="D34" i="2"/>
  <c r="D14" i="2"/>
  <c r="D65" i="2"/>
  <c r="D42" i="2"/>
  <c r="D22" i="2"/>
  <c r="D11" i="2"/>
  <c r="D10" i="2"/>
  <c r="D74" i="2"/>
  <c r="D48" i="2"/>
  <c r="D43" i="2"/>
  <c r="D6" i="2"/>
  <c r="D53" i="2"/>
  <c r="D31" i="2"/>
  <c r="D77" i="2"/>
  <c r="D54" i="2"/>
  <c r="D66" i="2"/>
  <c r="D68" i="2"/>
  <c r="D16" i="2"/>
  <c r="D12" i="2"/>
  <c r="D41" i="2"/>
  <c r="D58" i="2"/>
  <c r="D39" i="2"/>
  <c r="D71" i="2"/>
  <c r="D35" i="2"/>
  <c r="D49" i="2"/>
  <c r="D18" i="2"/>
  <c r="D27" i="2"/>
  <c r="D8" i="2"/>
  <c r="D21" i="2"/>
  <c r="D29" i="2"/>
  <c r="D60" i="2"/>
  <c r="D56" i="2"/>
  <c r="D69" i="2"/>
  <c r="D75" i="2"/>
  <c r="D78" i="2"/>
  <c r="D57" i="2"/>
  <c r="D61" i="2"/>
  <c r="D51" i="2"/>
  <c r="D44" i="2"/>
  <c r="D32" i="2"/>
  <c r="D25" i="2"/>
  <c r="D9" i="2"/>
  <c r="D67" i="2"/>
  <c r="D73" i="2"/>
  <c r="D19" i="2"/>
  <c r="D50" i="2"/>
  <c r="D36" i="2"/>
  <c r="D33" i="2"/>
  <c r="D40" i="2"/>
  <c r="D38" i="2"/>
  <c r="D28" i="2"/>
  <c r="D55" i="2"/>
  <c r="D64" i="2"/>
  <c r="D26" i="2"/>
  <c r="D72" i="2"/>
  <c r="D62" i="2"/>
  <c r="D52" i="2"/>
  <c r="D20" i="2"/>
  <c r="D23" i="2"/>
  <c r="D46" i="2"/>
  <c r="D76" i="2"/>
  <c r="D70" i="2"/>
  <c r="D37" i="2"/>
  <c r="C59" i="2"/>
  <c r="C30" i="2"/>
  <c r="C17" i="2"/>
  <c r="C7" i="2"/>
  <c r="C15" i="2"/>
  <c r="C14" i="2"/>
  <c r="C22" i="2"/>
  <c r="C11" i="2"/>
  <c r="C10" i="2"/>
  <c r="C48" i="2"/>
  <c r="C6" i="2"/>
  <c r="C53" i="2"/>
  <c r="C31" i="2"/>
  <c r="C77" i="2"/>
  <c r="C54" i="2"/>
  <c r="C66" i="2"/>
  <c r="C68" i="2"/>
  <c r="C16" i="2"/>
  <c r="C12" i="2"/>
  <c r="C41" i="2"/>
  <c r="C58" i="2"/>
  <c r="C39" i="2"/>
  <c r="C71" i="2"/>
  <c r="C18" i="2"/>
  <c r="C8" i="2"/>
  <c r="C21" i="2"/>
  <c r="C60" i="2"/>
  <c r="C56" i="2"/>
  <c r="C69" i="2"/>
  <c r="C75" i="2"/>
  <c r="C57" i="2"/>
  <c r="C61" i="2"/>
  <c r="C51" i="2"/>
  <c r="C32" i="2"/>
  <c r="C25" i="2"/>
  <c r="C9" i="2"/>
  <c r="C67" i="2"/>
  <c r="C73" i="2"/>
  <c r="C19" i="2"/>
  <c r="C50" i="2"/>
  <c r="C36" i="2"/>
  <c r="C33" i="2"/>
  <c r="C40" i="2"/>
  <c r="C38" i="2"/>
  <c r="C55" i="2"/>
  <c r="C64" i="2"/>
  <c r="C72" i="2"/>
  <c r="C62" i="2"/>
  <c r="C20" i="2"/>
  <c r="C70" i="2"/>
  <c r="C37" i="2"/>
  <c r="D5" i="2"/>
  <c r="C63" i="2"/>
  <c r="A67" i="6"/>
  <c r="B67" i="6"/>
  <c r="D67" i="6"/>
  <c r="E67" i="6"/>
  <c r="F67" i="6"/>
  <c r="G67" i="6"/>
  <c r="H67" i="6"/>
  <c r="J67" i="6"/>
  <c r="K67" i="6"/>
  <c r="A68" i="6"/>
  <c r="B68" i="6"/>
  <c r="D68" i="6"/>
  <c r="E68" i="6"/>
  <c r="F68" i="6"/>
  <c r="G68" i="6"/>
  <c r="H68" i="6"/>
  <c r="J68" i="6"/>
  <c r="K68" i="6"/>
  <c r="N68" i="6"/>
  <c r="R68" i="6"/>
  <c r="A69" i="6"/>
  <c r="B69" i="6"/>
  <c r="D69" i="6"/>
  <c r="E69" i="6"/>
  <c r="F69" i="6"/>
  <c r="G69" i="6"/>
  <c r="H69" i="6"/>
  <c r="J69" i="6"/>
  <c r="K69" i="6"/>
  <c r="N69" i="6"/>
  <c r="R69" i="6"/>
  <c r="A71" i="6"/>
  <c r="B71" i="6"/>
  <c r="D71" i="6"/>
  <c r="E71" i="6"/>
  <c r="F71" i="6"/>
  <c r="G71" i="6"/>
  <c r="H71" i="6"/>
  <c r="J71" i="6"/>
  <c r="K71" i="6"/>
  <c r="A72" i="6"/>
  <c r="B72" i="6"/>
  <c r="D72" i="6"/>
  <c r="E72" i="6"/>
  <c r="F72" i="6"/>
  <c r="G72" i="6"/>
  <c r="H72" i="6"/>
  <c r="J72" i="6"/>
  <c r="K72" i="6"/>
  <c r="N72" i="6"/>
  <c r="R72" i="6"/>
  <c r="A73" i="6"/>
  <c r="B73" i="6"/>
  <c r="D73" i="6"/>
  <c r="E73" i="6"/>
  <c r="F73" i="6"/>
  <c r="G73" i="6"/>
  <c r="H73" i="6"/>
  <c r="J73" i="6"/>
  <c r="K73" i="6"/>
  <c r="N73" i="6"/>
  <c r="R73" i="6"/>
  <c r="A75" i="6"/>
  <c r="B75" i="6"/>
  <c r="D75" i="6"/>
  <c r="E75" i="6"/>
  <c r="F75" i="6"/>
  <c r="G75" i="6"/>
  <c r="H75" i="6"/>
  <c r="J75" i="6"/>
  <c r="K75" i="6"/>
  <c r="A76" i="6"/>
  <c r="B76" i="6"/>
  <c r="D76" i="6"/>
  <c r="E76" i="6"/>
  <c r="F76" i="6"/>
  <c r="G76" i="6"/>
  <c r="H76" i="6"/>
  <c r="J76" i="6"/>
  <c r="K76" i="6"/>
  <c r="N76" i="6"/>
  <c r="R76" i="6"/>
  <c r="A77" i="6"/>
  <c r="B77" i="6"/>
  <c r="D77" i="6"/>
  <c r="E77" i="6"/>
  <c r="F77" i="6"/>
  <c r="G77" i="6"/>
  <c r="H77" i="6"/>
  <c r="J77" i="6"/>
  <c r="K77" i="6"/>
  <c r="N77" i="6"/>
  <c r="A79" i="6"/>
  <c r="B79" i="6"/>
  <c r="D79" i="6"/>
  <c r="E79" i="6"/>
  <c r="F79" i="6"/>
  <c r="G79" i="6"/>
  <c r="H79" i="6"/>
  <c r="J79" i="6"/>
  <c r="K79" i="6"/>
  <c r="A80" i="6"/>
  <c r="B80" i="6"/>
  <c r="D80" i="6"/>
  <c r="E80" i="6"/>
  <c r="F80" i="6"/>
  <c r="G80" i="6"/>
  <c r="H80" i="6"/>
  <c r="J80" i="6"/>
  <c r="K80" i="6"/>
  <c r="N80" i="6"/>
  <c r="A81" i="6"/>
  <c r="B81" i="6"/>
  <c r="D81" i="6"/>
  <c r="E81" i="6"/>
  <c r="F81" i="6"/>
  <c r="G81" i="6"/>
  <c r="H81" i="6"/>
  <c r="J81" i="6"/>
  <c r="K81" i="6"/>
  <c r="N81" i="6"/>
  <c r="R81" i="6"/>
  <c r="A83" i="6"/>
  <c r="B83" i="6"/>
  <c r="D83" i="6"/>
  <c r="E83" i="6"/>
  <c r="F83" i="6"/>
  <c r="G83" i="6"/>
  <c r="H83" i="6"/>
  <c r="J83" i="6"/>
  <c r="K83" i="6"/>
  <c r="A84" i="6"/>
  <c r="B84" i="6"/>
  <c r="D84" i="6"/>
  <c r="E84" i="6"/>
  <c r="F84" i="6"/>
  <c r="G84" i="6"/>
  <c r="H84" i="6"/>
  <c r="J84" i="6"/>
  <c r="K84" i="6"/>
  <c r="N84" i="6"/>
  <c r="A85" i="6"/>
  <c r="B85" i="6"/>
  <c r="D85" i="6"/>
  <c r="E85" i="6"/>
  <c r="F85" i="6"/>
  <c r="G85" i="6"/>
  <c r="H85" i="6"/>
  <c r="J85" i="6"/>
  <c r="K85" i="6"/>
  <c r="N85" i="6"/>
  <c r="A87" i="6"/>
  <c r="B87" i="6"/>
  <c r="D87" i="6"/>
  <c r="E87" i="6"/>
  <c r="F87" i="6"/>
  <c r="G87" i="6"/>
  <c r="H87" i="6"/>
  <c r="J87" i="6"/>
  <c r="K87" i="6"/>
  <c r="A88" i="6"/>
  <c r="B88" i="6"/>
  <c r="D88" i="6"/>
  <c r="E88" i="6"/>
  <c r="F88" i="6"/>
  <c r="G88" i="6"/>
  <c r="H88" i="6"/>
  <c r="J88" i="6"/>
  <c r="K88" i="6"/>
  <c r="N88" i="6"/>
  <c r="R88" i="6"/>
  <c r="A89" i="6"/>
  <c r="B89" i="6"/>
  <c r="D89" i="6"/>
  <c r="E89" i="6"/>
  <c r="F89" i="6"/>
  <c r="G89" i="6"/>
  <c r="H89" i="6"/>
  <c r="J89" i="6"/>
  <c r="K89" i="6"/>
  <c r="N89" i="6"/>
  <c r="A91" i="6"/>
  <c r="B91" i="6"/>
  <c r="D91" i="6"/>
  <c r="E91" i="6"/>
  <c r="F91" i="6"/>
  <c r="G91" i="6"/>
  <c r="H91" i="6"/>
  <c r="J91" i="6"/>
  <c r="K91" i="6"/>
  <c r="A92" i="6"/>
  <c r="B92" i="6"/>
  <c r="D92" i="6"/>
  <c r="E92" i="6"/>
  <c r="F92" i="6"/>
  <c r="G92" i="6"/>
  <c r="H92" i="6"/>
  <c r="J92" i="6"/>
  <c r="K92" i="6"/>
  <c r="N92" i="6"/>
  <c r="R92" i="6"/>
  <c r="A93" i="6"/>
  <c r="B93" i="6"/>
  <c r="D93" i="6"/>
  <c r="E93" i="6"/>
  <c r="F93" i="6"/>
  <c r="G93" i="6"/>
  <c r="H93" i="6"/>
  <c r="J93" i="6"/>
  <c r="K93" i="6"/>
  <c r="N93" i="6"/>
  <c r="R93" i="6"/>
  <c r="A95" i="6"/>
  <c r="B95" i="6"/>
  <c r="D95" i="6"/>
  <c r="E95" i="6"/>
  <c r="F95" i="6"/>
  <c r="G95" i="6"/>
  <c r="H95" i="6"/>
  <c r="J95" i="6"/>
  <c r="K95" i="6"/>
  <c r="A96" i="6"/>
  <c r="B96" i="6"/>
  <c r="D96" i="6"/>
  <c r="E96" i="6"/>
  <c r="F96" i="6"/>
  <c r="G96" i="6"/>
  <c r="H96" i="6"/>
  <c r="J96" i="6"/>
  <c r="K96" i="6"/>
  <c r="N96" i="6"/>
  <c r="R96" i="6"/>
  <c r="A97" i="6"/>
  <c r="B97" i="6"/>
  <c r="D97" i="6"/>
  <c r="E97" i="6"/>
  <c r="F97" i="6"/>
  <c r="G97" i="6"/>
  <c r="H97" i="6"/>
  <c r="J97" i="6"/>
  <c r="K97" i="6"/>
  <c r="N97" i="6"/>
  <c r="R97" i="6"/>
  <c r="A99" i="6"/>
  <c r="B99" i="6"/>
  <c r="D99" i="6"/>
  <c r="E99" i="6"/>
  <c r="F99" i="6"/>
  <c r="G99" i="6"/>
  <c r="H99" i="6"/>
  <c r="J99" i="6"/>
  <c r="K99" i="6"/>
  <c r="A100" i="6"/>
  <c r="B100" i="6"/>
  <c r="D100" i="6"/>
  <c r="E100" i="6"/>
  <c r="F100" i="6"/>
  <c r="G100" i="6"/>
  <c r="H100" i="6"/>
  <c r="J100" i="6"/>
  <c r="K100" i="6"/>
  <c r="N100" i="6"/>
  <c r="R100" i="6"/>
  <c r="A101" i="6"/>
  <c r="B101" i="6"/>
  <c r="D101" i="6"/>
  <c r="E101" i="6"/>
  <c r="F101" i="6"/>
  <c r="G101" i="6"/>
  <c r="H101" i="6"/>
  <c r="J101" i="6"/>
  <c r="K101" i="6"/>
  <c r="N101" i="6"/>
  <c r="R101" i="6"/>
  <c r="A103" i="6"/>
  <c r="B103" i="6"/>
  <c r="D103" i="6"/>
  <c r="E103" i="6"/>
  <c r="F103" i="6"/>
  <c r="G103" i="6"/>
  <c r="H103" i="6"/>
  <c r="J103" i="6"/>
  <c r="K103" i="6"/>
  <c r="A104" i="6"/>
  <c r="B104" i="6"/>
  <c r="D104" i="6"/>
  <c r="E104" i="6"/>
  <c r="F104" i="6"/>
  <c r="G104" i="6"/>
  <c r="H104" i="6"/>
  <c r="J104" i="6"/>
  <c r="K104" i="6"/>
  <c r="N104" i="6"/>
  <c r="R104" i="6"/>
  <c r="A105" i="6"/>
  <c r="B105" i="6"/>
  <c r="D105" i="6"/>
  <c r="E105" i="6"/>
  <c r="F105" i="6"/>
  <c r="G105" i="6"/>
  <c r="H105" i="6"/>
  <c r="J105" i="6"/>
  <c r="K105" i="6"/>
  <c r="N105" i="6"/>
  <c r="R105" i="6"/>
  <c r="B8" i="6"/>
  <c r="B9" i="6"/>
  <c r="B11" i="6"/>
  <c r="B12" i="6"/>
  <c r="B13" i="6"/>
  <c r="B15" i="6"/>
  <c r="B16" i="6"/>
  <c r="B17" i="6"/>
  <c r="B19" i="6"/>
  <c r="B20" i="6"/>
  <c r="B21" i="6"/>
  <c r="B23" i="6"/>
  <c r="B24" i="6"/>
  <c r="B25" i="6"/>
  <c r="B27" i="6"/>
  <c r="B28" i="6"/>
  <c r="B29" i="6"/>
  <c r="B31" i="6"/>
  <c r="B32" i="6"/>
  <c r="B33" i="6"/>
  <c r="B35" i="6"/>
  <c r="B36" i="6"/>
  <c r="B37" i="6"/>
  <c r="B39" i="6"/>
  <c r="B40" i="6"/>
  <c r="B41" i="6"/>
  <c r="B43" i="6"/>
  <c r="B44" i="6"/>
  <c r="B45" i="6"/>
  <c r="B47" i="6"/>
  <c r="B48" i="6"/>
  <c r="B49" i="6"/>
  <c r="B51" i="6"/>
  <c r="B52" i="6"/>
  <c r="B53" i="6"/>
  <c r="B55" i="6"/>
  <c r="B56" i="6"/>
  <c r="B57" i="6"/>
  <c r="B59" i="6"/>
  <c r="B60" i="6"/>
  <c r="B61" i="6"/>
  <c r="B63" i="6"/>
  <c r="B64" i="6"/>
  <c r="B65" i="6"/>
  <c r="F59" i="4"/>
  <c r="B7" i="6" l="1"/>
  <c r="A63" i="6"/>
  <c r="D63" i="6"/>
  <c r="D64" i="6"/>
  <c r="D65" i="6"/>
  <c r="A19" i="6"/>
  <c r="E63" i="6"/>
  <c r="F63" i="6"/>
  <c r="F66" i="5"/>
  <c r="F52" i="4"/>
  <c r="F53" i="5"/>
  <c r="F71" i="4"/>
  <c r="F39" i="5"/>
  <c r="F10" i="4"/>
  <c r="F41" i="4" l="1"/>
  <c r="L101" i="6"/>
  <c r="L97" i="6"/>
  <c r="F49" i="4"/>
  <c r="F22" i="4"/>
  <c r="L93" i="6"/>
  <c r="F31" i="4"/>
  <c r="L89" i="6"/>
  <c r="L85" i="6"/>
  <c r="F55" i="4"/>
  <c r="F38" i="2"/>
  <c r="L88" i="6"/>
  <c r="F30" i="4"/>
  <c r="F36" i="2"/>
  <c r="F36" i="4"/>
  <c r="L84" i="6"/>
  <c r="F60" i="4"/>
  <c r="L80" i="6"/>
  <c r="F33" i="4"/>
  <c r="L76" i="6"/>
  <c r="L72" i="6"/>
  <c r="F40" i="4"/>
  <c r="L68" i="6"/>
  <c r="M85" i="6"/>
  <c r="F21" i="4"/>
  <c r="L100" i="6"/>
  <c r="L96" i="6"/>
  <c r="F68" i="4"/>
  <c r="L92" i="6"/>
  <c r="F66" i="4"/>
  <c r="F62" i="4"/>
  <c r="L71" i="6"/>
  <c r="F34" i="4"/>
  <c r="L67" i="6"/>
  <c r="I103" i="6"/>
  <c r="F72" i="5"/>
  <c r="F10" i="5"/>
  <c r="I99" i="6"/>
  <c r="I81" i="6"/>
  <c r="F32" i="5"/>
  <c r="F11" i="5"/>
  <c r="I77" i="6"/>
  <c r="I73" i="6"/>
  <c r="I69" i="6"/>
  <c r="F51" i="5"/>
  <c r="F28" i="2"/>
  <c r="F61" i="2"/>
  <c r="L95" i="6"/>
  <c r="F64" i="4"/>
  <c r="F72" i="2"/>
  <c r="M91" i="6"/>
  <c r="F42" i="4"/>
  <c r="L91" i="6"/>
  <c r="F57" i="4"/>
  <c r="L87" i="6"/>
  <c r="F56" i="4"/>
  <c r="L83" i="6"/>
  <c r="F72" i="4"/>
  <c r="L79" i="6"/>
  <c r="F12" i="4"/>
  <c r="L75" i="6"/>
  <c r="F7" i="4"/>
  <c r="L81" i="6"/>
  <c r="L77" i="6"/>
  <c r="F16" i="4"/>
  <c r="L73" i="6"/>
  <c r="L69" i="6"/>
  <c r="F47" i="4"/>
  <c r="F45" i="5"/>
  <c r="I101" i="6"/>
  <c r="F52" i="2"/>
  <c r="M97" i="6"/>
  <c r="I97" i="6"/>
  <c r="F55" i="5"/>
  <c r="I93" i="6"/>
  <c r="F30" i="5"/>
  <c r="M89" i="6"/>
  <c r="I89" i="6"/>
  <c r="F29" i="5"/>
  <c r="I85" i="6"/>
  <c r="F16" i="5"/>
  <c r="L103" i="6"/>
  <c r="F78" i="4"/>
  <c r="L99" i="6"/>
  <c r="F51" i="4"/>
  <c r="F25" i="5"/>
  <c r="I71" i="6"/>
  <c r="I67" i="6"/>
  <c r="F68" i="5"/>
  <c r="F74" i="5"/>
  <c r="I95" i="6"/>
  <c r="F64" i="5"/>
  <c r="I91" i="6"/>
  <c r="I87" i="6"/>
  <c r="F26" i="5"/>
  <c r="I83" i="6"/>
  <c r="F40" i="5"/>
  <c r="F58" i="5"/>
  <c r="I79" i="6"/>
  <c r="F35" i="5"/>
  <c r="I75" i="6"/>
  <c r="I100" i="6"/>
  <c r="F22" i="5"/>
  <c r="I96" i="6"/>
  <c r="F59" i="5"/>
  <c r="F44" i="5"/>
  <c r="I88" i="6"/>
  <c r="I84" i="6"/>
  <c r="F38" i="5"/>
  <c r="F76" i="5"/>
  <c r="I80" i="6"/>
  <c r="F21" i="5"/>
  <c r="I76" i="6"/>
  <c r="I72" i="6"/>
  <c r="F70" i="5"/>
  <c r="I68" i="6"/>
  <c r="F19" i="4"/>
  <c r="L105" i="6"/>
  <c r="I105" i="6"/>
  <c r="F46" i="5"/>
  <c r="F73" i="4"/>
  <c r="L104" i="6"/>
  <c r="I104" i="6"/>
  <c r="F71" i="5"/>
  <c r="I92" i="6"/>
  <c r="F62" i="5"/>
  <c r="F40" i="2"/>
  <c r="F63" i="2"/>
  <c r="F59" i="2"/>
  <c r="L102" i="6" l="1"/>
  <c r="I78" i="6"/>
  <c r="M68" i="6"/>
  <c r="L86" i="6"/>
  <c r="M88" i="6"/>
  <c r="L82" i="6"/>
  <c r="L90" i="6"/>
  <c r="M84" i="6"/>
  <c r="L94" i="6"/>
  <c r="I94" i="6"/>
  <c r="F33" i="2"/>
  <c r="L106" i="6"/>
  <c r="L98" i="6"/>
  <c r="I102" i="6"/>
  <c r="L74" i="6"/>
  <c r="L70" i="6"/>
  <c r="M95" i="6"/>
  <c r="L78" i="6"/>
  <c r="I106" i="6"/>
  <c r="I82" i="6"/>
  <c r="I74" i="6"/>
  <c r="I98" i="6"/>
  <c r="F55" i="2"/>
  <c r="M81" i="6"/>
  <c r="F19" i="2"/>
  <c r="F9" i="2"/>
  <c r="M77" i="6"/>
  <c r="M73" i="6"/>
  <c r="F51" i="2"/>
  <c r="M69" i="6"/>
  <c r="M101" i="6"/>
  <c r="F46" i="2"/>
  <c r="F26" i="2"/>
  <c r="M93" i="6"/>
  <c r="F20" i="2"/>
  <c r="M99" i="6"/>
  <c r="F44" i="2"/>
  <c r="M71" i="6"/>
  <c r="F57" i="2"/>
  <c r="M67" i="6"/>
  <c r="I70" i="6"/>
  <c r="I90" i="6"/>
  <c r="M83" i="6"/>
  <c r="F50" i="2"/>
  <c r="I86" i="6"/>
  <c r="F67" i="2"/>
  <c r="M79" i="6"/>
  <c r="M75" i="6"/>
  <c r="F32" i="2"/>
  <c r="F30" i="2"/>
  <c r="F73" i="2"/>
  <c r="M80" i="6"/>
  <c r="M76" i="6"/>
  <c r="F25" i="2"/>
  <c r="M72" i="6"/>
  <c r="F64" i="2"/>
  <c r="M92" i="6"/>
  <c r="F23" i="2"/>
  <c r="M100" i="6"/>
  <c r="F62" i="2"/>
  <c r="M103" i="6"/>
  <c r="F76" i="2"/>
  <c r="F37" i="2"/>
  <c r="M105" i="6"/>
  <c r="F70" i="2"/>
  <c r="M104" i="6"/>
  <c r="M87" i="6"/>
  <c r="N87" i="6"/>
  <c r="M96" i="6"/>
  <c r="C6" i="6"/>
  <c r="C5" i="6"/>
  <c r="B6" i="6"/>
  <c r="B5" i="6"/>
  <c r="N67" i="6" l="1"/>
  <c r="N83" i="6"/>
  <c r="N95" i="6"/>
  <c r="N79" i="6"/>
  <c r="N75" i="6"/>
  <c r="N71" i="6"/>
  <c r="N91" i="6"/>
  <c r="N99" i="6"/>
  <c r="N103" i="6"/>
  <c r="R65" i="6"/>
  <c r="N65" i="6"/>
  <c r="K65" i="6"/>
  <c r="J65" i="6"/>
  <c r="H65" i="6"/>
  <c r="G65" i="6"/>
  <c r="F65" i="6"/>
  <c r="E65" i="6"/>
  <c r="A65" i="6"/>
  <c r="R64" i="6"/>
  <c r="N64" i="6"/>
  <c r="K64" i="6"/>
  <c r="J64" i="6"/>
  <c r="H64" i="6"/>
  <c r="G64" i="6"/>
  <c r="F64" i="6"/>
  <c r="E64" i="6"/>
  <c r="A64" i="6"/>
  <c r="K63" i="6"/>
  <c r="J63" i="6"/>
  <c r="H63" i="6"/>
  <c r="G63" i="6"/>
  <c r="R61" i="6"/>
  <c r="N61" i="6"/>
  <c r="K61" i="6"/>
  <c r="J61" i="6"/>
  <c r="H61" i="6"/>
  <c r="G61" i="6"/>
  <c r="F61" i="6"/>
  <c r="E61" i="6"/>
  <c r="D61" i="6"/>
  <c r="A61" i="6"/>
  <c r="R60" i="6"/>
  <c r="N60" i="6"/>
  <c r="K60" i="6"/>
  <c r="J60" i="6"/>
  <c r="H60" i="6"/>
  <c r="G60" i="6"/>
  <c r="F60" i="6"/>
  <c r="E60" i="6"/>
  <c r="D60" i="6"/>
  <c r="A60" i="6"/>
  <c r="K59" i="6"/>
  <c r="J59" i="6"/>
  <c r="H59" i="6"/>
  <c r="G59" i="6"/>
  <c r="F59" i="6"/>
  <c r="E59" i="6"/>
  <c r="D59" i="6"/>
  <c r="A59" i="6"/>
  <c r="R57" i="6"/>
  <c r="N57" i="6"/>
  <c r="K57" i="6"/>
  <c r="J57" i="6"/>
  <c r="H57" i="6"/>
  <c r="G57" i="6"/>
  <c r="F57" i="6"/>
  <c r="E57" i="6"/>
  <c r="D57" i="6"/>
  <c r="A57" i="6"/>
  <c r="R56" i="6"/>
  <c r="N56" i="6"/>
  <c r="K56" i="6"/>
  <c r="J56" i="6"/>
  <c r="H56" i="6"/>
  <c r="G56" i="6"/>
  <c r="F56" i="6"/>
  <c r="E56" i="6"/>
  <c r="D56" i="6"/>
  <c r="A56" i="6"/>
  <c r="K55" i="6"/>
  <c r="J55" i="6"/>
  <c r="H55" i="6"/>
  <c r="G55" i="6"/>
  <c r="F55" i="6"/>
  <c r="E55" i="6"/>
  <c r="D55" i="6"/>
  <c r="A55" i="6"/>
  <c r="R53" i="6"/>
  <c r="N53" i="6"/>
  <c r="K53" i="6"/>
  <c r="J53" i="6"/>
  <c r="H53" i="6"/>
  <c r="G53" i="6"/>
  <c r="F53" i="6"/>
  <c r="E53" i="6"/>
  <c r="D53" i="6"/>
  <c r="A53" i="6"/>
  <c r="R52" i="6"/>
  <c r="N52" i="6"/>
  <c r="K52" i="6"/>
  <c r="J52" i="6"/>
  <c r="H52" i="6"/>
  <c r="G52" i="6"/>
  <c r="F52" i="6"/>
  <c r="E52" i="6"/>
  <c r="D52" i="6"/>
  <c r="A52" i="6"/>
  <c r="K51" i="6"/>
  <c r="J51" i="6"/>
  <c r="H51" i="6"/>
  <c r="G51" i="6"/>
  <c r="F51" i="6"/>
  <c r="E51" i="6"/>
  <c r="D51" i="6"/>
  <c r="A51" i="6"/>
  <c r="R49" i="6"/>
  <c r="N49" i="6"/>
  <c r="K49" i="6"/>
  <c r="J49" i="6"/>
  <c r="H49" i="6"/>
  <c r="G49" i="6"/>
  <c r="F49" i="6"/>
  <c r="E49" i="6"/>
  <c r="D49" i="6"/>
  <c r="A49" i="6"/>
  <c r="R48" i="6"/>
  <c r="N48" i="6"/>
  <c r="K48" i="6"/>
  <c r="J48" i="6"/>
  <c r="H48" i="6"/>
  <c r="G48" i="6"/>
  <c r="F48" i="6"/>
  <c r="E48" i="6"/>
  <c r="D48" i="6"/>
  <c r="A48" i="6"/>
  <c r="K47" i="6"/>
  <c r="J47" i="6"/>
  <c r="H47" i="6"/>
  <c r="G47" i="6"/>
  <c r="F47" i="6"/>
  <c r="E47" i="6"/>
  <c r="D47" i="6"/>
  <c r="A47" i="6"/>
  <c r="R45" i="6"/>
  <c r="N45" i="6"/>
  <c r="K45" i="6"/>
  <c r="J45" i="6"/>
  <c r="H45" i="6"/>
  <c r="G45" i="6"/>
  <c r="F45" i="6"/>
  <c r="E45" i="6"/>
  <c r="D45" i="6"/>
  <c r="A45" i="6"/>
  <c r="R44" i="6"/>
  <c r="N44" i="6"/>
  <c r="K44" i="6"/>
  <c r="J44" i="6"/>
  <c r="H44" i="6"/>
  <c r="G44" i="6"/>
  <c r="F44" i="6"/>
  <c r="E44" i="6"/>
  <c r="D44" i="6"/>
  <c r="A44" i="6"/>
  <c r="K43" i="6"/>
  <c r="J43" i="6"/>
  <c r="H43" i="6"/>
  <c r="G43" i="6"/>
  <c r="F43" i="6"/>
  <c r="E43" i="6"/>
  <c r="D43" i="6"/>
  <c r="A43" i="6"/>
  <c r="R41" i="6"/>
  <c r="N41" i="6"/>
  <c r="K41" i="6"/>
  <c r="J41" i="6"/>
  <c r="H41" i="6"/>
  <c r="G41" i="6"/>
  <c r="F41" i="6"/>
  <c r="E41" i="6"/>
  <c r="D41" i="6"/>
  <c r="A41" i="6"/>
  <c r="R40" i="6"/>
  <c r="N40" i="6"/>
  <c r="K40" i="6"/>
  <c r="J40" i="6"/>
  <c r="H40" i="6"/>
  <c r="G40" i="6"/>
  <c r="F40" i="6"/>
  <c r="E40" i="6"/>
  <c r="D40" i="6"/>
  <c r="A40" i="6"/>
  <c r="K39" i="6"/>
  <c r="J39" i="6"/>
  <c r="H39" i="6"/>
  <c r="G39" i="6"/>
  <c r="F39" i="6"/>
  <c r="E39" i="6"/>
  <c r="D39" i="6"/>
  <c r="A39" i="6"/>
  <c r="R37" i="6"/>
  <c r="N37" i="6"/>
  <c r="K37" i="6"/>
  <c r="J37" i="6"/>
  <c r="H37" i="6"/>
  <c r="G37" i="6"/>
  <c r="F37" i="6"/>
  <c r="E37" i="6"/>
  <c r="D37" i="6"/>
  <c r="A37" i="6"/>
  <c r="R36" i="6"/>
  <c r="N36" i="6"/>
  <c r="K36" i="6"/>
  <c r="J36" i="6"/>
  <c r="H36" i="6"/>
  <c r="G36" i="6"/>
  <c r="F36" i="6"/>
  <c r="E36" i="6"/>
  <c r="D36" i="6"/>
  <c r="A36" i="6"/>
  <c r="K35" i="6"/>
  <c r="J35" i="6"/>
  <c r="H35" i="6"/>
  <c r="G35" i="6"/>
  <c r="F35" i="6"/>
  <c r="E35" i="6"/>
  <c r="D35" i="6"/>
  <c r="A35" i="6"/>
  <c r="R33" i="6"/>
  <c r="N33" i="6"/>
  <c r="K33" i="6"/>
  <c r="J33" i="6"/>
  <c r="H33" i="6"/>
  <c r="G33" i="6"/>
  <c r="F33" i="6"/>
  <c r="E33" i="6"/>
  <c r="D33" i="6"/>
  <c r="A33" i="6"/>
  <c r="R32" i="6"/>
  <c r="N32" i="6"/>
  <c r="K32" i="6"/>
  <c r="J32" i="6"/>
  <c r="H32" i="6"/>
  <c r="G32" i="6"/>
  <c r="F32" i="6"/>
  <c r="E32" i="6"/>
  <c r="D32" i="6"/>
  <c r="A32" i="6"/>
  <c r="K31" i="6"/>
  <c r="J31" i="6"/>
  <c r="H31" i="6"/>
  <c r="G31" i="6"/>
  <c r="F31" i="6"/>
  <c r="E31" i="6"/>
  <c r="D31" i="6"/>
  <c r="A31" i="6"/>
  <c r="R29" i="6"/>
  <c r="N29" i="6"/>
  <c r="K29" i="6"/>
  <c r="J29" i="6"/>
  <c r="H29" i="6"/>
  <c r="G29" i="6"/>
  <c r="F29" i="6"/>
  <c r="E29" i="6"/>
  <c r="D29" i="6"/>
  <c r="A29" i="6"/>
  <c r="R28" i="6"/>
  <c r="N28" i="6"/>
  <c r="K28" i="6"/>
  <c r="J28" i="6"/>
  <c r="H28" i="6"/>
  <c r="G28" i="6"/>
  <c r="F28" i="6"/>
  <c r="E28" i="6"/>
  <c r="D28" i="6"/>
  <c r="A28" i="6"/>
  <c r="K27" i="6"/>
  <c r="J27" i="6"/>
  <c r="H27" i="6"/>
  <c r="G27" i="6"/>
  <c r="F27" i="6"/>
  <c r="E27" i="6"/>
  <c r="D27" i="6"/>
  <c r="A27" i="6"/>
  <c r="R25" i="6"/>
  <c r="N25" i="6"/>
  <c r="K25" i="6"/>
  <c r="J25" i="6"/>
  <c r="H25" i="6"/>
  <c r="G25" i="6"/>
  <c r="F25" i="6"/>
  <c r="E25" i="6"/>
  <c r="D25" i="6"/>
  <c r="A25" i="6"/>
  <c r="R24" i="6"/>
  <c r="N24" i="6"/>
  <c r="K24" i="6"/>
  <c r="J24" i="6"/>
  <c r="H24" i="6"/>
  <c r="G24" i="6"/>
  <c r="F24" i="6"/>
  <c r="E24" i="6"/>
  <c r="D24" i="6"/>
  <c r="A24" i="6"/>
  <c r="K23" i="6"/>
  <c r="J23" i="6"/>
  <c r="H23" i="6"/>
  <c r="G23" i="6"/>
  <c r="F23" i="6"/>
  <c r="E23" i="6"/>
  <c r="D23" i="6"/>
  <c r="A23" i="6"/>
  <c r="R21" i="6"/>
  <c r="N21" i="6"/>
  <c r="K21" i="6"/>
  <c r="J21" i="6"/>
  <c r="H21" i="6"/>
  <c r="G21" i="6"/>
  <c r="F21" i="6"/>
  <c r="E21" i="6"/>
  <c r="D21" i="6"/>
  <c r="A21" i="6"/>
  <c r="R20" i="6"/>
  <c r="N20" i="6"/>
  <c r="K20" i="6"/>
  <c r="J20" i="6"/>
  <c r="H20" i="6"/>
  <c r="G20" i="6"/>
  <c r="F20" i="6"/>
  <c r="E20" i="6"/>
  <c r="D20" i="6"/>
  <c r="A20" i="6"/>
  <c r="K19" i="6"/>
  <c r="G19" i="6"/>
  <c r="F19" i="6"/>
  <c r="E19" i="6"/>
  <c r="D19" i="6"/>
  <c r="R17" i="6"/>
  <c r="N17" i="6"/>
  <c r="K17" i="6"/>
  <c r="J17" i="6"/>
  <c r="H17" i="6"/>
  <c r="G17" i="6"/>
  <c r="F17" i="6"/>
  <c r="E17" i="6"/>
  <c r="D17" i="6"/>
  <c r="A17" i="6"/>
  <c r="R16" i="6"/>
  <c r="N16" i="6"/>
  <c r="K16" i="6"/>
  <c r="J16" i="6"/>
  <c r="H16" i="6"/>
  <c r="G16" i="6"/>
  <c r="F16" i="6"/>
  <c r="E16" i="6"/>
  <c r="D16" i="6"/>
  <c r="A16" i="6"/>
  <c r="K15" i="6"/>
  <c r="J15" i="6"/>
  <c r="H15" i="6"/>
  <c r="G15" i="6"/>
  <c r="F15" i="6"/>
  <c r="E15" i="6"/>
  <c r="D15" i="6"/>
  <c r="A15" i="6"/>
  <c r="R13" i="6"/>
  <c r="N13" i="6"/>
  <c r="K13" i="6"/>
  <c r="J13" i="6"/>
  <c r="H13" i="6"/>
  <c r="G13" i="6"/>
  <c r="F13" i="6"/>
  <c r="E13" i="6"/>
  <c r="D13" i="6"/>
  <c r="A13" i="6"/>
  <c r="R12" i="6"/>
  <c r="N12" i="6"/>
  <c r="K12" i="6"/>
  <c r="J12" i="6"/>
  <c r="H12" i="6"/>
  <c r="G12" i="6"/>
  <c r="F12" i="6"/>
  <c r="E12" i="6"/>
  <c r="D12" i="6"/>
  <c r="A12" i="6"/>
  <c r="K11" i="6"/>
  <c r="J11" i="6"/>
  <c r="H11" i="6"/>
  <c r="G11" i="6"/>
  <c r="F11" i="6"/>
  <c r="E11" i="6"/>
  <c r="D11" i="6"/>
  <c r="A11" i="6"/>
  <c r="R9" i="6"/>
  <c r="N9" i="6"/>
  <c r="K9" i="6"/>
  <c r="H9" i="6"/>
  <c r="G9" i="6"/>
  <c r="F9" i="6"/>
  <c r="E9" i="6"/>
  <c r="D9" i="6"/>
  <c r="A9" i="6"/>
  <c r="R8" i="6"/>
  <c r="N8" i="6"/>
  <c r="K8" i="6"/>
  <c r="J8" i="6"/>
  <c r="H8" i="6"/>
  <c r="G8" i="6"/>
  <c r="F8" i="6"/>
  <c r="E8" i="6"/>
  <c r="D8" i="6"/>
  <c r="A8" i="6"/>
  <c r="K7" i="6"/>
  <c r="J7" i="6"/>
  <c r="H7" i="6"/>
  <c r="G7" i="6"/>
  <c r="F7" i="6"/>
  <c r="A7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A6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A5" i="6"/>
  <c r="D7" i="6"/>
  <c r="F77" i="4" l="1"/>
  <c r="F69" i="4"/>
  <c r="L63" i="6"/>
  <c r="F54" i="4"/>
  <c r="F61" i="4"/>
  <c r="F14" i="4"/>
  <c r="F20" i="4"/>
  <c r="F26" i="4"/>
  <c r="F15" i="4"/>
  <c r="F8" i="4"/>
  <c r="F45" i="4"/>
  <c r="F35" i="4"/>
  <c r="F58" i="4"/>
  <c r="F43" i="4"/>
  <c r="F50" i="4"/>
  <c r="F13" i="4"/>
  <c r="F28" i="4"/>
  <c r="F32" i="4"/>
  <c r="F70" i="4"/>
  <c r="F76" i="4"/>
  <c r="F53" i="4"/>
  <c r="F44" i="4"/>
  <c r="F65" i="4"/>
  <c r="F9" i="4"/>
  <c r="F63" i="4"/>
  <c r="F27" i="4"/>
  <c r="F75" i="4"/>
  <c r="F6" i="4"/>
  <c r="F39" i="4"/>
  <c r="F37" i="4"/>
  <c r="F24" i="4"/>
  <c r="F48" i="4"/>
  <c r="F11" i="4"/>
  <c r="F17" i="4"/>
  <c r="F23" i="4"/>
  <c r="F25" i="4"/>
  <c r="F29" i="4"/>
  <c r="F38" i="4"/>
  <c r="F78" i="5"/>
  <c r="F75" i="5"/>
  <c r="F57" i="5"/>
  <c r="F61" i="5"/>
  <c r="F33" i="5"/>
  <c r="F20" i="5"/>
  <c r="F9" i="5"/>
  <c r="F31" i="5"/>
  <c r="F28" i="5"/>
  <c r="F50" i="5"/>
  <c r="F37" i="5"/>
  <c r="F73" i="5"/>
  <c r="F34" i="5"/>
  <c r="F65" i="5"/>
  <c r="F49" i="5"/>
  <c r="F12" i="5"/>
  <c r="F14" i="5"/>
  <c r="F48" i="5"/>
  <c r="F56" i="5"/>
  <c r="F77" i="5"/>
  <c r="F24" i="5"/>
  <c r="F43" i="5"/>
  <c r="F7" i="5"/>
  <c r="F54" i="5"/>
  <c r="F67" i="5"/>
  <c r="F19" i="5"/>
  <c r="F8" i="5"/>
  <c r="F17" i="5"/>
  <c r="F47" i="5"/>
  <c r="F36" i="5"/>
  <c r="F60" i="5"/>
  <c r="F18" i="5"/>
  <c r="F52" i="5"/>
  <c r="F15" i="5"/>
  <c r="F6" i="5"/>
  <c r="F13" i="5"/>
  <c r="F23" i="5" l="1"/>
  <c r="I29" i="6"/>
  <c r="F74" i="4"/>
  <c r="L35" i="6"/>
  <c r="F63" i="5"/>
  <c r="I39" i="6"/>
  <c r="F69" i="5"/>
  <c r="F69" i="2"/>
  <c r="B11" i="4"/>
  <c r="L19" i="6"/>
  <c r="F67" i="4"/>
  <c r="B6" i="5"/>
  <c r="B12" i="5"/>
  <c r="B13" i="5"/>
  <c r="B17" i="5"/>
  <c r="F42" i="5"/>
  <c r="L47" i="6"/>
  <c r="L23" i="6"/>
  <c r="L39" i="6"/>
  <c r="L51" i="6"/>
  <c r="B8" i="4"/>
  <c r="L15" i="6"/>
  <c r="B6" i="4"/>
  <c r="L31" i="6"/>
  <c r="B9" i="4"/>
  <c r="L59" i="6"/>
  <c r="L11" i="6"/>
  <c r="B10" i="4"/>
  <c r="B38" i="4"/>
  <c r="L27" i="6"/>
  <c r="L43" i="6"/>
  <c r="B13" i="4"/>
  <c r="L55" i="6"/>
  <c r="B14" i="5"/>
  <c r="I15" i="6"/>
  <c r="I31" i="6"/>
  <c r="B7" i="5"/>
  <c r="I59" i="6"/>
  <c r="I19" i="6"/>
  <c r="I35" i="6"/>
  <c r="I47" i="6"/>
  <c r="I63" i="6"/>
  <c r="I11" i="6"/>
  <c r="I27" i="6"/>
  <c r="I43" i="6"/>
  <c r="I55" i="6"/>
  <c r="I23" i="6"/>
  <c r="I51" i="6"/>
  <c r="I12" i="6"/>
  <c r="I33" i="6"/>
  <c r="I44" i="6"/>
  <c r="I56" i="6"/>
  <c r="L57" i="6"/>
  <c r="L8" i="6"/>
  <c r="I13" i="6"/>
  <c r="I24" i="6"/>
  <c r="I40" i="6"/>
  <c r="I45" i="6"/>
  <c r="I52" i="6"/>
  <c r="L9" i="6"/>
  <c r="L20" i="6"/>
  <c r="L25" i="6"/>
  <c r="L53" i="6"/>
  <c r="I9" i="6"/>
  <c r="I53" i="6"/>
  <c r="L16" i="6"/>
  <c r="L32" i="6"/>
  <c r="L37" i="6"/>
  <c r="L49" i="6"/>
  <c r="L60" i="6"/>
  <c r="L65" i="6"/>
  <c r="I8" i="6"/>
  <c r="I17" i="6"/>
  <c r="I28" i="6"/>
  <c r="I61" i="6"/>
  <c r="L7" i="6"/>
  <c r="L13" i="6"/>
  <c r="L24" i="6"/>
  <c r="L29" i="6"/>
  <c r="L40" i="6"/>
  <c r="L45" i="6"/>
  <c r="L52" i="6"/>
  <c r="I57" i="6"/>
  <c r="L36" i="6"/>
  <c r="L41" i="6"/>
  <c r="L48" i="6"/>
  <c r="L64" i="6"/>
  <c r="I20" i="6"/>
  <c r="I25" i="6"/>
  <c r="I36" i="6"/>
  <c r="I41" i="6"/>
  <c r="I48" i="6"/>
  <c r="I64" i="6"/>
  <c r="L21" i="6"/>
  <c r="I7" i="6"/>
  <c r="I16" i="6"/>
  <c r="I21" i="6"/>
  <c r="I32" i="6"/>
  <c r="I37" i="6"/>
  <c r="I49" i="6"/>
  <c r="I60" i="6"/>
  <c r="I65" i="6"/>
  <c r="L12" i="6"/>
  <c r="L17" i="6"/>
  <c r="L28" i="6"/>
  <c r="L33" i="6"/>
  <c r="L44" i="6"/>
  <c r="L56" i="6"/>
  <c r="L61" i="6"/>
  <c r="F43" i="2"/>
  <c r="F66" i="2"/>
  <c r="F58" i="2"/>
  <c r="F8" i="2"/>
  <c r="F56" i="2"/>
  <c r="F10" i="2"/>
  <c r="F31" i="2"/>
  <c r="F53" i="2"/>
  <c r="F74" i="2"/>
  <c r="F54" i="2"/>
  <c r="F39" i="2"/>
  <c r="F49" i="2"/>
  <c r="F27" i="2"/>
  <c r="F60" i="2"/>
  <c r="F78" i="2"/>
  <c r="F12" i="2"/>
  <c r="F16" i="2"/>
  <c r="F35" i="2"/>
  <c r="F22" i="2"/>
  <c r="F42" i="2"/>
  <c r="F17" i="2"/>
  <c r="M7" i="6"/>
  <c r="F14" i="2"/>
  <c r="F47" i="2"/>
  <c r="F7" i="2"/>
  <c r="L66" i="6" l="1"/>
  <c r="L62" i="6"/>
  <c r="L50" i="6"/>
  <c r="L10" i="6"/>
  <c r="L46" i="6"/>
  <c r="L14" i="6"/>
  <c r="I50" i="6"/>
  <c r="L58" i="6"/>
  <c r="L54" i="6"/>
  <c r="L34" i="6"/>
  <c r="L38" i="6" s="1"/>
  <c r="L30" i="6"/>
  <c r="L26" i="6"/>
  <c r="L18" i="6"/>
  <c r="I14" i="6"/>
  <c r="I46" i="6"/>
  <c r="L42" i="6"/>
  <c r="I66" i="6"/>
  <c r="F75" i="2"/>
  <c r="I62" i="6"/>
  <c r="I58" i="6"/>
  <c r="I54" i="6"/>
  <c r="I26" i="6"/>
  <c r="I30" i="6" s="1"/>
  <c r="I18" i="6"/>
  <c r="I10" i="6"/>
  <c r="F29" i="2"/>
  <c r="F21" i="2"/>
  <c r="F18" i="2"/>
  <c r="I38" i="6"/>
  <c r="I42" i="6" s="1"/>
  <c r="I34" i="6"/>
  <c r="F48" i="2"/>
  <c r="F11" i="2"/>
  <c r="F71" i="2"/>
  <c r="F41" i="2"/>
  <c r="F68" i="2"/>
  <c r="F77" i="2"/>
  <c r="F6" i="2"/>
  <c r="I22" i="6"/>
  <c r="L22" i="6"/>
  <c r="F65" i="2"/>
  <c r="F34" i="2"/>
  <c r="F15" i="2"/>
  <c r="Q93" i="6"/>
  <c r="Q84" i="6"/>
  <c r="Q99" i="6"/>
  <c r="Q69" i="6"/>
  <c r="Q92" i="6"/>
  <c r="Q85" i="6"/>
  <c r="Q76" i="6"/>
  <c r="Q101" i="6"/>
  <c r="Q67" i="6"/>
  <c r="Q96" i="6"/>
  <c r="Q81" i="6"/>
  <c r="B7" i="4"/>
  <c r="Q103" i="6"/>
  <c r="Q105" i="6"/>
  <c r="Q72" i="6"/>
  <c r="Q100" i="6"/>
  <c r="Q80" i="6"/>
  <c r="Q68" i="6"/>
  <c r="Q75" i="6"/>
  <c r="B12" i="4"/>
  <c r="Q71" i="6"/>
  <c r="Q97" i="6"/>
  <c r="Q79" i="6"/>
  <c r="Q104" i="6"/>
  <c r="Q95" i="6"/>
  <c r="Q83" i="6"/>
  <c r="Q89" i="6"/>
  <c r="Q91" i="6"/>
  <c r="Q88" i="6"/>
  <c r="Q77" i="6"/>
  <c r="Q87" i="6"/>
  <c r="Q73" i="6"/>
  <c r="P85" i="6"/>
  <c r="P75" i="6"/>
  <c r="P81" i="6"/>
  <c r="P91" i="6"/>
  <c r="P84" i="6"/>
  <c r="P93" i="6"/>
  <c r="P105" i="6"/>
  <c r="P79" i="6"/>
  <c r="P101" i="6"/>
  <c r="P88" i="6"/>
  <c r="P68" i="6"/>
  <c r="P100" i="6"/>
  <c r="P80" i="6"/>
  <c r="P73" i="6"/>
  <c r="P89" i="6"/>
  <c r="P99" i="6"/>
  <c r="P72" i="6"/>
  <c r="P77" i="6"/>
  <c r="P69" i="6"/>
  <c r="P67" i="6"/>
  <c r="P71" i="6"/>
  <c r="P104" i="6"/>
  <c r="P97" i="6"/>
  <c r="P76" i="6"/>
  <c r="P87" i="6"/>
  <c r="P103" i="6"/>
  <c r="P95" i="6"/>
  <c r="P92" i="6"/>
  <c r="P96" i="6"/>
  <c r="P83" i="6"/>
  <c r="M19" i="6"/>
  <c r="M23" i="6"/>
  <c r="M39" i="6"/>
  <c r="M47" i="6"/>
  <c r="M15" i="6"/>
  <c r="M11" i="6"/>
  <c r="M35" i="6"/>
  <c r="M31" i="6"/>
  <c r="M43" i="6"/>
  <c r="M27" i="6"/>
  <c r="M51" i="6"/>
  <c r="M55" i="6"/>
  <c r="M63" i="6"/>
  <c r="M59" i="6"/>
  <c r="M40" i="6"/>
  <c r="M65" i="6"/>
  <c r="M49" i="6"/>
  <c r="M32" i="6"/>
  <c r="M53" i="6"/>
  <c r="M8" i="6"/>
  <c r="M60" i="6"/>
  <c r="M64" i="6"/>
  <c r="M9" i="6"/>
  <c r="M17" i="6"/>
  <c r="M21" i="6"/>
  <c r="M48" i="6"/>
  <c r="M41" i="6"/>
  <c r="M57" i="6"/>
  <c r="M45" i="6"/>
  <c r="M28" i="6"/>
  <c r="M61" i="6"/>
  <c r="M44" i="6"/>
  <c r="M20" i="6"/>
  <c r="M25" i="6"/>
  <c r="M29" i="6"/>
  <c r="M16" i="6"/>
  <c r="M12" i="6"/>
  <c r="M13" i="6"/>
  <c r="M24" i="6"/>
  <c r="M52" i="6"/>
  <c r="M36" i="6"/>
  <c r="M33" i="6"/>
  <c r="M56" i="6"/>
  <c r="M37" i="6"/>
  <c r="B6" i="2" l="1"/>
  <c r="B11" i="2"/>
  <c r="B7" i="2"/>
  <c r="B8" i="2"/>
  <c r="O99" i="6"/>
  <c r="O93" i="6"/>
  <c r="O77" i="6"/>
  <c r="O91" i="6"/>
  <c r="O73" i="6"/>
  <c r="O69" i="6"/>
  <c r="O79" i="6"/>
  <c r="O72" i="6"/>
  <c r="O71" i="6"/>
  <c r="O84" i="6"/>
  <c r="O95" i="6"/>
  <c r="O85" i="6"/>
  <c r="O67" i="6"/>
  <c r="O89" i="6"/>
  <c r="O68" i="6"/>
  <c r="O83" i="6"/>
  <c r="O103" i="6"/>
  <c r="O76" i="6"/>
  <c r="O88" i="6"/>
  <c r="O87" i="6"/>
  <c r="O101" i="6"/>
  <c r="O81" i="6"/>
  <c r="O92" i="6"/>
  <c r="O75" i="6"/>
  <c r="O80" i="6"/>
  <c r="O100" i="6"/>
  <c r="O104" i="6"/>
  <c r="O105" i="6"/>
  <c r="O97" i="6"/>
  <c r="O96" i="6"/>
  <c r="Q35" i="6"/>
  <c r="Q28" i="6"/>
  <c r="P29" i="6"/>
  <c r="Q15" i="6"/>
  <c r="Q27" i="6"/>
  <c r="P9" i="6"/>
  <c r="P64" i="6"/>
  <c r="P23" i="6"/>
  <c r="Q20" i="6"/>
  <c r="Q11" i="6"/>
  <c r="P16" i="6"/>
  <c r="P33" i="6"/>
  <c r="Q9" i="6"/>
  <c r="Q52" i="6"/>
  <c r="Q33" i="6"/>
  <c r="P53" i="6"/>
  <c r="P65" i="6"/>
  <c r="Q53" i="6"/>
  <c r="Q7" i="6"/>
  <c r="P49" i="6"/>
  <c r="P35" i="6"/>
  <c r="Q59" i="6"/>
  <c r="Q47" i="6"/>
  <c r="Q12" i="6"/>
  <c r="P55" i="6"/>
  <c r="P40" i="6"/>
  <c r="P25" i="6"/>
  <c r="P45" i="6"/>
  <c r="Q13" i="6"/>
  <c r="P48" i="6"/>
  <c r="Q25" i="6"/>
  <c r="P39" i="6"/>
  <c r="P51" i="6"/>
  <c r="P7" i="6"/>
  <c r="P24" i="6"/>
  <c r="Q24" i="6"/>
  <c r="Q63" i="6"/>
  <c r="P27" i="6"/>
  <c r="Q16" i="6"/>
  <c r="Q55" i="6"/>
  <c r="Q44" i="6"/>
  <c r="P31" i="6"/>
  <c r="P52" i="6"/>
  <c r="Q19" i="6"/>
  <c r="Q57" i="6"/>
  <c r="Q51" i="6"/>
  <c r="P41" i="6"/>
  <c r="P57" i="6"/>
  <c r="P28" i="6"/>
  <c r="P61" i="6"/>
  <c r="Q21" i="6"/>
  <c r="P60" i="6"/>
  <c r="Q32" i="6"/>
  <c r="P44" i="6"/>
  <c r="Q61" i="6"/>
  <c r="Q43" i="6"/>
  <c r="Q31" i="6"/>
  <c r="Q65" i="6"/>
  <c r="Q29" i="6"/>
  <c r="P17" i="6"/>
  <c r="Q49" i="6"/>
  <c r="P36" i="6"/>
  <c r="Q60" i="6"/>
  <c r="P11" i="6"/>
  <c r="Q17" i="6"/>
  <c r="P13" i="6"/>
  <c r="P20" i="6"/>
  <c r="Q64" i="6"/>
  <c r="Q48" i="6"/>
  <c r="Q45" i="6"/>
  <c r="Q8" i="6"/>
  <c r="P12" i="6"/>
  <c r="P47" i="6"/>
  <c r="Q36" i="6"/>
  <c r="Q37" i="6"/>
  <c r="Q39" i="6"/>
  <c r="P32" i="6"/>
  <c r="P56" i="6"/>
  <c r="Q41" i="6"/>
  <c r="Q40" i="6"/>
  <c r="P37" i="6"/>
  <c r="P19" i="6"/>
  <c r="P8" i="6"/>
  <c r="Q23" i="6"/>
  <c r="P15" i="6"/>
  <c r="Q56" i="6"/>
  <c r="P21" i="6"/>
  <c r="P59" i="6"/>
  <c r="P63" i="6"/>
  <c r="P43" i="6"/>
  <c r="N51" i="6"/>
  <c r="N39" i="6"/>
  <c r="N11" i="6"/>
  <c r="N15" i="6"/>
  <c r="N59" i="6"/>
  <c r="N7" i="6"/>
  <c r="N27" i="6"/>
  <c r="N43" i="6"/>
  <c r="N47" i="6"/>
  <c r="N55" i="6"/>
  <c r="N35" i="6"/>
  <c r="N19" i="6"/>
  <c r="N23" i="6"/>
  <c r="N63" i="6"/>
  <c r="N31" i="6"/>
  <c r="O44" i="6"/>
  <c r="O47" i="6"/>
  <c r="O61" i="6"/>
  <c r="O60" i="6"/>
  <c r="O20" i="6"/>
  <c r="O17" i="6"/>
  <c r="O25" i="6"/>
  <c r="O37" i="6"/>
  <c r="O24" i="6"/>
  <c r="O9" i="6"/>
  <c r="R103" i="6" l="1"/>
  <c r="R71" i="6"/>
  <c r="R83" i="6"/>
  <c r="R99" i="6"/>
  <c r="R67" i="6"/>
  <c r="R75" i="6"/>
  <c r="R87" i="6"/>
  <c r="R79" i="6"/>
  <c r="R95" i="6"/>
  <c r="R91" i="6"/>
  <c r="R15" i="6"/>
  <c r="O48" i="6"/>
  <c r="O7" i="6"/>
  <c r="O41" i="6"/>
  <c r="O64" i="6"/>
  <c r="O59" i="6"/>
  <c r="R63" i="6"/>
  <c r="R19" i="6"/>
  <c r="O15" i="6"/>
  <c r="O63" i="6"/>
  <c r="O13" i="6"/>
  <c r="O39" i="6"/>
  <c r="O53" i="6"/>
  <c r="O36" i="6"/>
  <c r="O45" i="6"/>
  <c r="R23" i="6"/>
  <c r="R7" i="6"/>
  <c r="R35" i="6"/>
  <c r="R51" i="6"/>
  <c r="O40" i="6"/>
  <c r="O31" i="6"/>
  <c r="O12" i="6"/>
  <c r="O56" i="6"/>
  <c r="O65" i="6"/>
  <c r="O43" i="6"/>
  <c r="O52" i="6"/>
  <c r="O19" i="6"/>
  <c r="O57" i="6"/>
  <c r="O35" i="6"/>
  <c r="O51" i="6"/>
  <c r="R39" i="6"/>
  <c r="R47" i="6"/>
  <c r="O8" i="6"/>
  <c r="O33" i="6"/>
  <c r="O16" i="6"/>
  <c r="O49" i="6"/>
  <c r="O55" i="6"/>
  <c r="O23" i="6"/>
  <c r="R27" i="6"/>
  <c r="R43" i="6"/>
  <c r="O27" i="6"/>
  <c r="O11" i="6"/>
  <c r="O28" i="6"/>
  <c r="O21" i="6"/>
  <c r="O29" i="6"/>
  <c r="R31" i="6"/>
  <c r="R55" i="6"/>
  <c r="R59" i="6"/>
  <c r="R11" i="6"/>
  <c r="O32" i="6"/>
</calcChain>
</file>

<file path=xl/sharedStrings.xml><?xml version="1.0" encoding="utf-8"?>
<sst xmlns="http://schemas.openxmlformats.org/spreadsheetml/2006/main" count="239" uniqueCount="137">
  <si>
    <t>Ogółem</t>
  </si>
  <si>
    <t>Śrut</t>
  </si>
  <si>
    <t>Kula</t>
  </si>
  <si>
    <t>JEDNOSTKA</t>
  </si>
  <si>
    <t>Imię i Nazwisko</t>
  </si>
  <si>
    <t xml:space="preserve">PUNKTACJA </t>
  </si>
  <si>
    <t>KLASYFIKACJA</t>
  </si>
  <si>
    <t>R-m śrut</t>
  </si>
  <si>
    <t>R-m kula</t>
  </si>
  <si>
    <t>Drużynowo</t>
  </si>
  <si>
    <t>KRAG</t>
  </si>
  <si>
    <t>PRZELOTY</t>
  </si>
  <si>
    <t>ZAJĄC</t>
  </si>
  <si>
    <t>ROGACZ,LIS</t>
  </si>
  <si>
    <t>OŚ</t>
  </si>
  <si>
    <t>DZIK</t>
  </si>
  <si>
    <t>MIEJSCE</t>
  </si>
  <si>
    <t>IMIĘ I NAZWISKO</t>
  </si>
  <si>
    <t>PUNKTY</t>
  </si>
  <si>
    <t>KLASYFIKACJA INDYWIDUALNA</t>
  </si>
  <si>
    <t>KLASYFIKACJA INDYWIDUALNA "KULA"</t>
  </si>
  <si>
    <t>KLASYFIKACJA INDYWIDUALNA "ŚRUT"</t>
  </si>
  <si>
    <t>KLASYFIKACJA INDYWIDUALNA I DRUŻYNOWA</t>
  </si>
  <si>
    <t>KLASYFIKACJA DRUŻYNOWA</t>
  </si>
  <si>
    <t>Lp</t>
  </si>
  <si>
    <t>Nr start</t>
  </si>
  <si>
    <t>NADLEŚNICTWO</t>
  </si>
  <si>
    <t>NADLESNICTWO</t>
  </si>
  <si>
    <t>Klasyfikacja</t>
  </si>
  <si>
    <t>Smolarz</t>
  </si>
  <si>
    <t>Razem N-ctwo</t>
  </si>
  <si>
    <t>Nr startowy</t>
  </si>
  <si>
    <t>REGIONALNY TURNIEJ STRZELECKI 2018</t>
  </si>
  <si>
    <t>1. Bierzwnik</t>
  </si>
  <si>
    <t>2. Bierzwnik</t>
  </si>
  <si>
    <t>3. Bierzwnik</t>
  </si>
  <si>
    <t>Strzelnica "Krzywy Dzik" w Nowogardzie 16 czerwca 2018 r</t>
  </si>
  <si>
    <t>Arkadiusz Jakszuk</t>
  </si>
  <si>
    <t>Krzysztof Malawski</t>
  </si>
  <si>
    <t>Piotr Wojciech Rutkowski</t>
  </si>
  <si>
    <t>2. Bogdaniec</t>
  </si>
  <si>
    <t>Jan Jankowski</t>
  </si>
  <si>
    <t>Adrian Kocoń</t>
  </si>
  <si>
    <t>Maciej Łukieńczuk</t>
  </si>
  <si>
    <t>3. Bolewice</t>
  </si>
  <si>
    <t>Łukasz Kuryś</t>
  </si>
  <si>
    <t>Mateusz Pilc</t>
  </si>
  <si>
    <t>4. Chojna</t>
  </si>
  <si>
    <t>Tomasz Bresiński</t>
  </si>
  <si>
    <t>Cezary Florek</t>
  </si>
  <si>
    <t>Marcin Walkowiak</t>
  </si>
  <si>
    <t>5. Dębno</t>
  </si>
  <si>
    <t>Roman Drużga</t>
  </si>
  <si>
    <t>Artur Lipiński</t>
  </si>
  <si>
    <t>Tomasz Łozowski</t>
  </si>
  <si>
    <t>6. Dobrzany</t>
  </si>
  <si>
    <t>Krzysztof Kopka</t>
  </si>
  <si>
    <t>Michał Pieczyński</t>
  </si>
  <si>
    <t>Marek Miazga</t>
  </si>
  <si>
    <t>7. Drawno</t>
  </si>
  <si>
    <t>Mateusz Domagała</t>
  </si>
  <si>
    <t>Roman Grygorcewicz</t>
  </si>
  <si>
    <t>Janusz Sokołowski</t>
  </si>
  <si>
    <t>8. Głusko</t>
  </si>
  <si>
    <t>Edward Drzewiecki</t>
  </si>
  <si>
    <t>Wiesław Wasilewski</t>
  </si>
  <si>
    <t>9. Gryfice</t>
  </si>
  <si>
    <t>Mirosław Jarosik</t>
  </si>
  <si>
    <t>Krzysztof Kwieciński</t>
  </si>
  <si>
    <t>Jacek Pokorski</t>
  </si>
  <si>
    <t>10. Gryfino</t>
  </si>
  <si>
    <t>Bartosz Krzak</t>
  </si>
  <si>
    <t>Marcin Łuczak</t>
  </si>
  <si>
    <t>Michał Stolarski</t>
  </si>
  <si>
    <t>Tadeusz Szyszko</t>
  </si>
  <si>
    <t>Grzegorz Kaczmarek</t>
  </si>
  <si>
    <t>Piotr Kołakowski</t>
  </si>
  <si>
    <t>Michał Kotowicz</t>
  </si>
  <si>
    <t>Bartosz Szlachetka</t>
  </si>
  <si>
    <t>Marcin Pacia</t>
  </si>
  <si>
    <t>Stanisław Pastuszyński</t>
  </si>
  <si>
    <t>Wiesław Szymaszek</t>
  </si>
  <si>
    <t>Jacek Wolanicki</t>
  </si>
  <si>
    <t>Saturnin Sztuka</t>
  </si>
  <si>
    <t>Dawid Sadowski</t>
  </si>
  <si>
    <t>Michał Dekański</t>
  </si>
  <si>
    <t>Dariusz Skorupa</t>
  </si>
  <si>
    <t>Waldemar Surma</t>
  </si>
  <si>
    <t>Piotr Muth</t>
  </si>
  <si>
    <t>Piotr Brzózka</t>
  </si>
  <si>
    <t>Marek Małecki</t>
  </si>
  <si>
    <t>Bartosz Tomczak</t>
  </si>
  <si>
    <t>Tomasz Jackowski</t>
  </si>
  <si>
    <t>Michał Szlachetka</t>
  </si>
  <si>
    <t>Tomasz Karpiński</t>
  </si>
  <si>
    <t>Gtrzegorz Staszak</t>
  </si>
  <si>
    <t>Roman Dębina</t>
  </si>
  <si>
    <t>Hubert Raj</t>
  </si>
  <si>
    <t>Rafał Ślozowski</t>
  </si>
  <si>
    <t>Adam Ładak</t>
  </si>
  <si>
    <t>Bartosz Miszczuk</t>
  </si>
  <si>
    <t>Piotr Żołędziowski</t>
  </si>
  <si>
    <t>Ryszard Farbotko</t>
  </si>
  <si>
    <t>Roman Lasota</t>
  </si>
  <si>
    <t>Artur Tutka</t>
  </si>
  <si>
    <t>Waldemar Szpila</t>
  </si>
  <si>
    <t>Paweł Jasiński</t>
  </si>
  <si>
    <t>Sławomir Kucal</t>
  </si>
  <si>
    <t>Mariusz Kaczmarek</t>
  </si>
  <si>
    <t>Filip Sojka</t>
  </si>
  <si>
    <t>27. ZSLP Stargard</t>
  </si>
  <si>
    <t>Stanisław Freis</t>
  </si>
  <si>
    <t>Anna Stanecka</t>
  </si>
  <si>
    <t>Wojciech Krzemiński</t>
  </si>
  <si>
    <t>Tomasz Andrusieczko</t>
  </si>
  <si>
    <t>Rufin Marysiok</t>
  </si>
  <si>
    <t>Michał Barszczewski</t>
  </si>
  <si>
    <t>Wojciech Szpalik</t>
  </si>
  <si>
    <t>11. Kłodawa</t>
  </si>
  <si>
    <t>12. Mieszkowice</t>
  </si>
  <si>
    <t>13. Międzychód</t>
  </si>
  <si>
    <t>14. Międzyrzecz</t>
  </si>
  <si>
    <t>15. Myślibórz</t>
  </si>
  <si>
    <t>16. Nowogard</t>
  </si>
  <si>
    <t>17. Rokita</t>
  </si>
  <si>
    <t>18. Rzepin</t>
  </si>
  <si>
    <t>19. Skwierzyna</t>
  </si>
  <si>
    <t>20. Smolarz</t>
  </si>
  <si>
    <t>21. Trzciel</t>
  </si>
  <si>
    <t>22. Trzebież</t>
  </si>
  <si>
    <t>23. Sulęcin</t>
  </si>
  <si>
    <t>24. Strzelce Kraj.</t>
  </si>
  <si>
    <t>25. RDLP Szczecin</t>
  </si>
  <si>
    <t>26. ZSLP Stargard</t>
  </si>
  <si>
    <t>REGIONALNY TURNIEJ STRZELECKI</t>
  </si>
  <si>
    <t>Emil Kuzajewski</t>
  </si>
  <si>
    <t>Ryszard Paszkowski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</si>
</sst>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" fontId="0" fillId="0" borderId="8" xfId="0" applyNumberFormat="1" applyBorder="1"/>
    <xf numFmtId="0" fontId="0" fillId="0" borderId="0" xfId="0" applyFill="1" applyBorder="1"/>
    <xf numFmtId="0" fontId="1" fillId="0" borderId="0" xfId="1" applyBorder="1"/>
    <xf numFmtId="0" fontId="0" fillId="0" borderId="0" xfId="0" applyBorder="1"/>
    <xf numFmtId="1" fontId="0" fillId="0" borderId="13" xfId="0" applyNumberFormat="1" applyBorder="1"/>
    <xf numFmtId="0" fontId="0" fillId="2" borderId="4" xfId="0" applyFill="1" applyBorder="1"/>
    <xf numFmtId="0" fontId="0" fillId="2" borderId="1" xfId="0" applyFill="1" applyBorder="1"/>
    <xf numFmtId="0" fontId="0" fillId="2" borderId="7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4" xfId="0" applyBorder="1"/>
    <xf numFmtId="1" fontId="0" fillId="0" borderId="14" xfId="0" applyNumberFormat="1" applyBorder="1"/>
    <xf numFmtId="0" fontId="0" fillId="0" borderId="27" xfId="0" applyBorder="1"/>
    <xf numFmtId="0" fontId="0" fillId="0" borderId="28" xfId="0" applyBorder="1"/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6" fillId="0" borderId="35" xfId="0" applyFont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0" fillId="0" borderId="26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6" fillId="0" borderId="36" xfId="0" applyFont="1" applyBorder="1"/>
    <xf numFmtId="0" fontId="0" fillId="0" borderId="0" xfId="0" applyNumberFormat="1"/>
    <xf numFmtId="0" fontId="0" fillId="0" borderId="2" xfId="0" applyNumberFormat="1" applyBorder="1"/>
    <xf numFmtId="0" fontId="0" fillId="0" borderId="2" xfId="0" applyNumberFormat="1" applyFill="1" applyBorder="1" applyAlignment="1">
      <alignment horizontal="center"/>
    </xf>
    <xf numFmtId="0" fontId="2" fillId="3" borderId="12" xfId="1" applyFont="1" applyFill="1" applyBorder="1" applyAlignment="1">
      <alignment horizontal="center" vertical="center"/>
    </xf>
    <xf numFmtId="0" fontId="7" fillId="3" borderId="37" xfId="0" applyFont="1" applyFill="1" applyBorder="1"/>
    <xf numFmtId="0" fontId="7" fillId="3" borderId="38" xfId="0" applyFont="1" applyFill="1" applyBorder="1"/>
    <xf numFmtId="0" fontId="8" fillId="3" borderId="18" xfId="1" applyFont="1" applyFill="1" applyBorder="1" applyAlignment="1">
      <alignment horizontal="center" vertical="center"/>
    </xf>
    <xf numFmtId="0" fontId="7" fillId="3" borderId="12" xfId="0" applyFont="1" applyFill="1" applyBorder="1"/>
    <xf numFmtId="1" fontId="7" fillId="3" borderId="12" xfId="0" applyNumberFormat="1" applyFont="1" applyFill="1" applyBorder="1"/>
    <xf numFmtId="0" fontId="8" fillId="3" borderId="12" xfId="1" applyFont="1" applyFill="1" applyBorder="1" applyAlignment="1">
      <alignment horizontal="center" vertical="center"/>
    </xf>
    <xf numFmtId="0" fontId="7" fillId="3" borderId="23" xfId="0" applyFont="1" applyFill="1" applyBorder="1"/>
    <xf numFmtId="0" fontId="7" fillId="3" borderId="24" xfId="0" applyFont="1" applyFill="1" applyBorder="1"/>
    <xf numFmtId="0" fontId="8" fillId="3" borderId="20" xfId="1" applyFont="1" applyFill="1" applyBorder="1" applyAlignment="1">
      <alignment horizontal="center" vertical="center"/>
    </xf>
    <xf numFmtId="0" fontId="7" fillId="3" borderId="2" xfId="0" applyFont="1" applyFill="1" applyBorder="1"/>
    <xf numFmtId="1" fontId="7" fillId="3" borderId="2" xfId="0" applyNumberFormat="1" applyFont="1" applyFill="1" applyBorder="1"/>
    <xf numFmtId="0" fontId="8" fillId="3" borderId="2" xfId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" xfId="0" applyFont="1" applyFill="1" applyBorder="1"/>
    <xf numFmtId="0" fontId="0" fillId="0" borderId="14" xfId="0" applyFont="1" applyFill="1" applyBorder="1"/>
    <xf numFmtId="0" fontId="0" fillId="0" borderId="11" xfId="1" applyFont="1" applyBorder="1" applyAlignment="1">
      <alignment vertical="center"/>
    </xf>
    <xf numFmtId="0" fontId="0" fillId="0" borderId="1" xfId="2" applyFont="1" applyFill="1" applyBorder="1"/>
    <xf numFmtId="0" fontId="0" fillId="0" borderId="9" xfId="2" applyFont="1" applyFill="1" applyBorder="1"/>
    <xf numFmtId="0" fontId="0" fillId="0" borderId="12" xfId="1" applyFont="1" applyBorder="1" applyAlignment="1">
      <alignment vertical="center"/>
    </xf>
    <xf numFmtId="0" fontId="0" fillId="0" borderId="7" xfId="0" applyFont="1" applyFill="1" applyBorder="1"/>
    <xf numFmtId="0" fontId="0" fillId="0" borderId="10" xfId="0" applyFont="1" applyFill="1" applyBorder="1"/>
    <xf numFmtId="0" fontId="0" fillId="0" borderId="13" xfId="1" applyFont="1" applyBorder="1" applyAlignment="1">
      <alignment vertical="center"/>
    </xf>
    <xf numFmtId="0" fontId="0" fillId="0" borderId="3" xfId="0" applyFont="1" applyFill="1" applyBorder="1"/>
    <xf numFmtId="0" fontId="0" fillId="2" borderId="4" xfId="0" applyFont="1" applyFill="1" applyBorder="1"/>
    <xf numFmtId="0" fontId="0" fillId="0" borderId="5" xfId="2" applyFont="1" applyFill="1" applyBorder="1"/>
    <xf numFmtId="0" fontId="0" fillId="2" borderId="1" xfId="0" applyFont="1" applyFill="1" applyBorder="1"/>
    <xf numFmtId="0" fontId="0" fillId="0" borderId="6" xfId="0" applyFont="1" applyFill="1" applyBorder="1"/>
    <xf numFmtId="0" fontId="0" fillId="2" borderId="7" xfId="0" applyFont="1" applyFill="1" applyBorder="1"/>
    <xf numFmtId="1" fontId="0" fillId="0" borderId="2" xfId="0" applyNumberFormat="1" applyBorder="1"/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/>
    <xf numFmtId="0" fontId="6" fillId="0" borderId="33" xfId="0" applyFont="1" applyBorder="1"/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30" xfId="0" applyFont="1" applyBorder="1"/>
    <xf numFmtId="0" fontId="6" fillId="0" borderId="50" xfId="0" applyFont="1" applyBorder="1"/>
    <xf numFmtId="0" fontId="6" fillId="0" borderId="47" xfId="0" applyFont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34" xfId="0" applyFont="1" applyBorder="1" applyAlignment="1">
      <alignment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1" xfId="1" applyFont="1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 vertical="center"/>
    </xf>
    <xf numFmtId="0" fontId="0" fillId="2" borderId="1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Zły" xfId="2" builtinId="27"/>
  </cellStyles>
  <dxfs count="9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u val="double"/>
        <color theme="5" tint="-0.499984740745262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</dxf>
    <dxf>
      <font>
        <u val="double"/>
        <color theme="5" tint="-0.499984740745262"/>
      </font>
    </dxf>
    <dxf>
      <font>
        <u val="double"/>
        <color theme="5" tint="-0.499984740745262"/>
      </font>
    </dxf>
    <dxf>
      <font>
        <u val="double"/>
        <color theme="5" tint="-0.499984740745262"/>
      </font>
    </dxf>
    <dxf>
      <font>
        <u val="double"/>
        <color theme="5" tint="-0.499984740745262"/>
      </font>
    </dxf>
    <dxf>
      <font>
        <u val="double"/>
        <color theme="5" tint="-0.499984740745262"/>
      </font>
    </dxf>
    <dxf>
      <font>
        <u val="doubl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pane ySplit="6" topLeftCell="A7" activePane="bottomLeft" state="frozen"/>
      <selection pane="bottomLeft" activeCell="O82" sqref="O82"/>
    </sheetView>
  </sheetViews>
  <sheetFormatPr defaultRowHeight="15"/>
  <cols>
    <col min="1" max="1" width="18.140625" style="42" customWidth="1"/>
    <col min="2" max="2" width="5.140625" customWidth="1"/>
    <col min="3" max="3" width="5.28515625" customWidth="1"/>
    <col min="4" max="4" width="25.140625" bestFit="1" customWidth="1"/>
    <col min="6" max="6" width="8" customWidth="1"/>
    <col min="10" max="10" width="7.42578125" customWidth="1"/>
    <col min="11" max="11" width="11.28515625" bestFit="1" customWidth="1"/>
    <col min="14" max="14" width="11" bestFit="1" customWidth="1"/>
    <col min="15" max="15" width="8" bestFit="1" customWidth="1"/>
    <col min="16" max="16" width="4.5703125" bestFit="1" customWidth="1"/>
    <col min="17" max="17" width="4.85546875" bestFit="1" customWidth="1"/>
    <col min="18" max="18" width="11" bestFit="1" customWidth="1"/>
  </cols>
  <sheetData>
    <row r="1" spans="1:19" ht="15.75">
      <c r="A1" s="41" t="s">
        <v>22</v>
      </c>
      <c r="B1" s="32"/>
      <c r="C1" s="32"/>
    </row>
    <row r="2" spans="1:19" ht="15.75">
      <c r="A2" s="41" t="s">
        <v>32</v>
      </c>
      <c r="B2" s="32"/>
      <c r="C2" s="32"/>
    </row>
    <row r="3" spans="1:19" ht="15.75">
      <c r="A3" s="41" t="s">
        <v>36</v>
      </c>
      <c r="B3" s="32"/>
      <c r="C3" s="32"/>
    </row>
    <row r="4" spans="1:19" ht="15.75" thickBot="1"/>
    <row r="5" spans="1:19" ht="15.75" thickBot="1">
      <c r="A5" s="114" t="s">
        <v>3</v>
      </c>
      <c r="B5" s="116" t="s">
        <v>24</v>
      </c>
      <c r="C5" s="122" t="s">
        <v>25</v>
      </c>
      <c r="D5" s="116" t="s">
        <v>4</v>
      </c>
      <c r="E5" s="118" t="s">
        <v>5</v>
      </c>
      <c r="F5" s="119"/>
      <c r="G5" s="119"/>
      <c r="H5" s="119"/>
      <c r="I5" s="119"/>
      <c r="J5" s="119"/>
      <c r="K5" s="119"/>
      <c r="L5" s="119"/>
      <c r="M5" s="119"/>
      <c r="N5" s="120"/>
      <c r="O5" s="118" t="s">
        <v>6</v>
      </c>
      <c r="P5" s="119"/>
      <c r="Q5" s="119"/>
      <c r="R5" s="120"/>
    </row>
    <row r="6" spans="1:19" ht="15.75" thickBot="1">
      <c r="A6" s="115"/>
      <c r="B6" s="121"/>
      <c r="C6" s="123"/>
      <c r="D6" s="117"/>
      <c r="E6" s="18" t="s">
        <v>10</v>
      </c>
      <c r="F6" s="19" t="s">
        <v>14</v>
      </c>
      <c r="G6" s="19" t="s">
        <v>11</v>
      </c>
      <c r="H6" s="19" t="s">
        <v>12</v>
      </c>
      <c r="I6" s="20" t="s">
        <v>7</v>
      </c>
      <c r="J6" s="19" t="s">
        <v>15</v>
      </c>
      <c r="K6" s="19" t="s">
        <v>13</v>
      </c>
      <c r="L6" s="20" t="s">
        <v>8</v>
      </c>
      <c r="M6" s="19" t="s">
        <v>0</v>
      </c>
      <c r="N6" s="21" t="s">
        <v>9</v>
      </c>
      <c r="O6" s="22" t="s">
        <v>0</v>
      </c>
      <c r="P6" s="23" t="s">
        <v>1</v>
      </c>
      <c r="Q6" s="23" t="s">
        <v>2</v>
      </c>
      <c r="R6" s="23" t="s">
        <v>9</v>
      </c>
      <c r="S6" s="11"/>
    </row>
    <row r="7" spans="1:19" ht="16.5" thickTop="1" thickBot="1">
      <c r="A7" s="47" t="s">
        <v>33</v>
      </c>
      <c r="B7" s="96">
        <v>1</v>
      </c>
      <c r="C7" s="108">
        <v>1</v>
      </c>
      <c r="D7" s="100" t="s">
        <v>37</v>
      </c>
      <c r="E7" s="2">
        <v>45</v>
      </c>
      <c r="F7" s="3">
        <v>40</v>
      </c>
      <c r="G7" s="3">
        <v>50</v>
      </c>
      <c r="H7" s="3">
        <v>20</v>
      </c>
      <c r="I7" s="15">
        <f t="shared" ref="I7:I70" si="0">SUM(E7:H7)</f>
        <v>155</v>
      </c>
      <c r="J7" s="3">
        <v>53</v>
      </c>
      <c r="K7" s="3">
        <v>79</v>
      </c>
      <c r="L7" s="15">
        <f t="shared" ref="L7" si="1">SUM(J7:K7)</f>
        <v>132</v>
      </c>
      <c r="M7" s="3">
        <f t="shared" ref="M7:M70" si="2">L7+I7</f>
        <v>287</v>
      </c>
      <c r="N7" s="111">
        <f>SUM(M7+M8+M9)</f>
        <v>970</v>
      </c>
      <c r="O7" s="9">
        <f t="shared" ref="O7:O38" si="3">_xlfn.RANK.EQ(M7,M$7:M$84)</f>
        <v>58</v>
      </c>
      <c r="P7" s="25">
        <f t="shared" ref="P7:P38" si="4">_xlfn.RANK.EQ(I7,I$7:I$84)</f>
        <v>61</v>
      </c>
      <c r="Q7" s="25">
        <f t="shared" ref="Q7:Q38" si="5">_xlfn.RANK.EQ(L7,L$7:L$84)</f>
        <v>47</v>
      </c>
      <c r="R7" s="50">
        <f>_xlfn.RANK.EQ(N7,N$7:N$84)</f>
        <v>15</v>
      </c>
      <c r="S7" s="12"/>
    </row>
    <row r="8" spans="1:19" ht="15.75" thickBot="1">
      <c r="A8" s="48" t="s">
        <v>34</v>
      </c>
      <c r="B8" s="96">
        <v>2</v>
      </c>
      <c r="C8" s="108">
        <v>27</v>
      </c>
      <c r="D8" s="101" t="s">
        <v>38</v>
      </c>
      <c r="E8" s="4">
        <v>45</v>
      </c>
      <c r="F8" s="1">
        <v>70</v>
      </c>
      <c r="G8" s="1">
        <v>45</v>
      </c>
      <c r="H8" s="1">
        <v>30</v>
      </c>
      <c r="I8" s="16">
        <f t="shared" si="0"/>
        <v>190</v>
      </c>
      <c r="J8" s="1">
        <v>43</v>
      </c>
      <c r="K8" s="1">
        <v>64</v>
      </c>
      <c r="L8" s="16">
        <f>SUM(J8:K8)</f>
        <v>107</v>
      </c>
      <c r="M8" s="1">
        <f t="shared" si="2"/>
        <v>297</v>
      </c>
      <c r="N8" s="112"/>
      <c r="O8" s="7">
        <f t="shared" si="3"/>
        <v>54</v>
      </c>
      <c r="P8" s="25">
        <f t="shared" si="4"/>
        <v>47</v>
      </c>
      <c r="Q8" s="25">
        <f t="shared" si="5"/>
        <v>66</v>
      </c>
      <c r="R8" s="51"/>
      <c r="S8" s="12"/>
    </row>
    <row r="9" spans="1:19" ht="15.75" thickBot="1">
      <c r="A9" s="49" t="s">
        <v>35</v>
      </c>
      <c r="B9" s="96">
        <v>3</v>
      </c>
      <c r="C9" s="108">
        <v>51</v>
      </c>
      <c r="D9" s="102" t="s">
        <v>39</v>
      </c>
      <c r="E9" s="5">
        <v>65</v>
      </c>
      <c r="F9" s="6">
        <v>70</v>
      </c>
      <c r="G9" s="6">
        <v>40</v>
      </c>
      <c r="H9" s="6">
        <v>40</v>
      </c>
      <c r="I9" s="17">
        <f t="shared" si="0"/>
        <v>215</v>
      </c>
      <c r="J9" s="6">
        <v>85</v>
      </c>
      <c r="K9" s="6">
        <v>86</v>
      </c>
      <c r="L9" s="17">
        <f t="shared" ref="L9:L72" si="6">SUM(J9:K9)</f>
        <v>171</v>
      </c>
      <c r="M9" s="6">
        <f t="shared" si="2"/>
        <v>386</v>
      </c>
      <c r="N9" s="113"/>
      <c r="O9" s="8">
        <f t="shared" si="3"/>
        <v>23</v>
      </c>
      <c r="P9" s="25">
        <f t="shared" si="4"/>
        <v>30</v>
      </c>
      <c r="Q9" s="25">
        <f t="shared" si="5"/>
        <v>5</v>
      </c>
      <c r="R9" s="52"/>
      <c r="S9" s="12"/>
    </row>
    <row r="10" spans="1:19" ht="15.75" thickBot="1">
      <c r="A10" s="48" t="s">
        <v>40</v>
      </c>
      <c r="B10" s="96">
        <v>4</v>
      </c>
      <c r="C10" s="108">
        <v>2</v>
      </c>
      <c r="D10" s="103" t="s">
        <v>41</v>
      </c>
      <c r="E10" s="2">
        <v>80</v>
      </c>
      <c r="F10" s="3">
        <v>80</v>
      </c>
      <c r="G10" s="3">
        <v>50</v>
      </c>
      <c r="H10" s="3">
        <v>50</v>
      </c>
      <c r="I10" s="15">
        <f t="shared" si="0"/>
        <v>260</v>
      </c>
      <c r="J10" s="3">
        <v>64</v>
      </c>
      <c r="K10" s="3">
        <v>86</v>
      </c>
      <c r="L10" s="15">
        <f t="shared" si="6"/>
        <v>150</v>
      </c>
      <c r="M10" s="3">
        <f t="shared" si="2"/>
        <v>410</v>
      </c>
      <c r="N10" s="111">
        <f>SUM(M10+M11+M12)</f>
        <v>1263</v>
      </c>
      <c r="O10" s="9">
        <f t="shared" si="3"/>
        <v>11</v>
      </c>
      <c r="P10" s="25">
        <f t="shared" si="4"/>
        <v>8</v>
      </c>
      <c r="Q10" s="25">
        <f t="shared" si="5"/>
        <v>33</v>
      </c>
      <c r="R10" s="50">
        <f t="shared" ref="R10" si="7">_xlfn.RANK.EQ(N10,N$7:N$84)</f>
        <v>1</v>
      </c>
      <c r="S10" s="12"/>
    </row>
    <row r="11" spans="1:19" ht="15.75" thickBot="1">
      <c r="A11" s="48" t="s">
        <v>40</v>
      </c>
      <c r="B11" s="96">
        <v>5</v>
      </c>
      <c r="C11" s="108">
        <v>28</v>
      </c>
      <c r="D11" s="101" t="s">
        <v>42</v>
      </c>
      <c r="E11" s="4">
        <v>90</v>
      </c>
      <c r="F11" s="1">
        <v>90</v>
      </c>
      <c r="G11" s="1">
        <v>50</v>
      </c>
      <c r="H11" s="1">
        <v>50</v>
      </c>
      <c r="I11" s="16">
        <f t="shared" si="0"/>
        <v>280</v>
      </c>
      <c r="J11" s="1">
        <v>67</v>
      </c>
      <c r="K11" s="1">
        <v>91</v>
      </c>
      <c r="L11" s="16">
        <f t="shared" si="6"/>
        <v>158</v>
      </c>
      <c r="M11" s="1">
        <f t="shared" si="2"/>
        <v>438</v>
      </c>
      <c r="N11" s="112"/>
      <c r="O11" s="7">
        <f t="shared" si="3"/>
        <v>2</v>
      </c>
      <c r="P11" s="25">
        <f t="shared" si="4"/>
        <v>1</v>
      </c>
      <c r="Q11" s="25">
        <f t="shared" si="5"/>
        <v>24</v>
      </c>
      <c r="R11" s="51"/>
      <c r="S11" s="12"/>
    </row>
    <row r="12" spans="1:19" ht="15.75" thickBot="1">
      <c r="A12" s="48" t="s">
        <v>40</v>
      </c>
      <c r="B12" s="96">
        <v>6</v>
      </c>
      <c r="C12" s="108">
        <v>52</v>
      </c>
      <c r="D12" s="102" t="s">
        <v>43</v>
      </c>
      <c r="E12" s="5">
        <v>70</v>
      </c>
      <c r="F12" s="6">
        <v>95</v>
      </c>
      <c r="G12" s="6">
        <v>40</v>
      </c>
      <c r="H12" s="6">
        <v>50</v>
      </c>
      <c r="I12" s="17">
        <f t="shared" si="0"/>
        <v>255</v>
      </c>
      <c r="J12" s="6">
        <v>76</v>
      </c>
      <c r="K12" s="6">
        <v>84</v>
      </c>
      <c r="L12" s="17">
        <f t="shared" si="6"/>
        <v>160</v>
      </c>
      <c r="M12" s="6">
        <f t="shared" si="2"/>
        <v>415</v>
      </c>
      <c r="N12" s="113"/>
      <c r="O12" s="8">
        <f t="shared" si="3"/>
        <v>9</v>
      </c>
      <c r="P12" s="25">
        <f t="shared" si="4"/>
        <v>9</v>
      </c>
      <c r="Q12" s="25">
        <f t="shared" si="5"/>
        <v>20</v>
      </c>
      <c r="R12" s="52"/>
      <c r="S12" s="12"/>
    </row>
    <row r="13" spans="1:19" ht="15.75" thickBot="1">
      <c r="A13" s="47" t="s">
        <v>44</v>
      </c>
      <c r="B13" s="96">
        <v>7</v>
      </c>
      <c r="C13" s="108">
        <v>3</v>
      </c>
      <c r="D13" s="103" t="s">
        <v>114</v>
      </c>
      <c r="E13" s="2">
        <v>70</v>
      </c>
      <c r="F13" s="3">
        <v>45</v>
      </c>
      <c r="G13" s="3">
        <v>45</v>
      </c>
      <c r="H13" s="3">
        <v>30</v>
      </c>
      <c r="I13" s="15">
        <f t="shared" si="0"/>
        <v>190</v>
      </c>
      <c r="J13" s="3">
        <v>68</v>
      </c>
      <c r="K13" s="3">
        <v>93</v>
      </c>
      <c r="L13" s="15">
        <f t="shared" si="6"/>
        <v>161</v>
      </c>
      <c r="M13" s="3">
        <f t="shared" si="2"/>
        <v>351</v>
      </c>
      <c r="N13" s="111">
        <f>SUM(M13+M14+M15)</f>
        <v>1145</v>
      </c>
      <c r="O13" s="9">
        <f t="shared" si="3"/>
        <v>42</v>
      </c>
      <c r="P13" s="25">
        <f t="shared" si="4"/>
        <v>47</v>
      </c>
      <c r="Q13" s="25">
        <f t="shared" si="5"/>
        <v>18</v>
      </c>
      <c r="R13" s="50">
        <f t="shared" ref="R13" si="8">_xlfn.RANK.EQ(N13,N$7:N$84)</f>
        <v>7</v>
      </c>
      <c r="S13" s="12"/>
    </row>
    <row r="14" spans="1:19" ht="15.75" thickBot="1">
      <c r="A14" s="48" t="s">
        <v>44</v>
      </c>
      <c r="B14" s="96">
        <v>8</v>
      </c>
      <c r="C14" s="108">
        <v>29</v>
      </c>
      <c r="D14" s="101" t="s">
        <v>45</v>
      </c>
      <c r="E14" s="4">
        <v>65</v>
      </c>
      <c r="F14" s="1">
        <v>70</v>
      </c>
      <c r="G14" s="1">
        <v>45</v>
      </c>
      <c r="H14" s="1">
        <v>30</v>
      </c>
      <c r="I14" s="16">
        <f t="shared" si="0"/>
        <v>210</v>
      </c>
      <c r="J14" s="1">
        <v>74</v>
      </c>
      <c r="K14" s="1">
        <v>90</v>
      </c>
      <c r="L14" s="16">
        <f t="shared" si="6"/>
        <v>164</v>
      </c>
      <c r="M14" s="1">
        <f t="shared" si="2"/>
        <v>374</v>
      </c>
      <c r="N14" s="112"/>
      <c r="O14" s="7">
        <f t="shared" si="3"/>
        <v>28</v>
      </c>
      <c r="P14" s="25">
        <f t="shared" si="4"/>
        <v>35</v>
      </c>
      <c r="Q14" s="25">
        <f t="shared" si="5"/>
        <v>12</v>
      </c>
      <c r="R14" s="51"/>
      <c r="S14" s="12"/>
    </row>
    <row r="15" spans="1:19" ht="15.75" thickBot="1">
      <c r="A15" s="49" t="s">
        <v>44</v>
      </c>
      <c r="B15" s="96">
        <v>9</v>
      </c>
      <c r="C15" s="108">
        <v>53</v>
      </c>
      <c r="D15" s="102" t="s">
        <v>46</v>
      </c>
      <c r="E15" s="5">
        <v>80</v>
      </c>
      <c r="F15" s="6">
        <v>80</v>
      </c>
      <c r="G15" s="6">
        <v>45</v>
      </c>
      <c r="H15" s="6">
        <v>45</v>
      </c>
      <c r="I15" s="17">
        <f t="shared" si="0"/>
        <v>250</v>
      </c>
      <c r="J15" s="6">
        <v>77</v>
      </c>
      <c r="K15" s="6">
        <v>93</v>
      </c>
      <c r="L15" s="17">
        <f t="shared" si="6"/>
        <v>170</v>
      </c>
      <c r="M15" s="6">
        <f t="shared" si="2"/>
        <v>420</v>
      </c>
      <c r="N15" s="113"/>
      <c r="O15" s="8">
        <f t="shared" si="3"/>
        <v>8</v>
      </c>
      <c r="P15" s="25">
        <f t="shared" si="4"/>
        <v>12</v>
      </c>
      <c r="Q15" s="25">
        <f t="shared" si="5"/>
        <v>6</v>
      </c>
      <c r="R15" s="52"/>
      <c r="S15" s="12"/>
    </row>
    <row r="16" spans="1:19" ht="15.75" thickBot="1">
      <c r="A16" s="47" t="s">
        <v>47</v>
      </c>
      <c r="B16" s="96">
        <v>10</v>
      </c>
      <c r="C16" s="108">
        <v>4</v>
      </c>
      <c r="D16" s="103" t="s">
        <v>48</v>
      </c>
      <c r="E16" s="89">
        <v>45</v>
      </c>
      <c r="F16" s="80">
        <v>65</v>
      </c>
      <c r="G16" s="80">
        <v>30</v>
      </c>
      <c r="H16" s="80">
        <v>30</v>
      </c>
      <c r="I16" s="90">
        <f t="shared" si="0"/>
        <v>170</v>
      </c>
      <c r="J16" s="80">
        <v>42</v>
      </c>
      <c r="K16" s="80">
        <v>73</v>
      </c>
      <c r="L16" s="90">
        <f t="shared" si="6"/>
        <v>115</v>
      </c>
      <c r="M16" s="80">
        <f t="shared" si="2"/>
        <v>285</v>
      </c>
      <c r="N16" s="124">
        <f>SUM(M16+M17+M18)</f>
        <v>1002</v>
      </c>
      <c r="O16" s="81">
        <f t="shared" si="3"/>
        <v>60</v>
      </c>
      <c r="P16" s="25">
        <f t="shared" si="4"/>
        <v>55</v>
      </c>
      <c r="Q16" s="25">
        <f t="shared" si="5"/>
        <v>62</v>
      </c>
      <c r="R16" s="82">
        <f t="shared" ref="R16" si="9">_xlfn.RANK.EQ(N16,N$7:N$84)</f>
        <v>12</v>
      </c>
      <c r="S16" s="12"/>
    </row>
    <row r="17" spans="1:19" ht="15.75" thickBot="1">
      <c r="A17" s="48" t="s">
        <v>47</v>
      </c>
      <c r="B17" s="96">
        <v>11</v>
      </c>
      <c r="C17" s="108">
        <v>30</v>
      </c>
      <c r="D17" s="101" t="s">
        <v>49</v>
      </c>
      <c r="E17" s="91">
        <v>65</v>
      </c>
      <c r="F17" s="83">
        <v>60</v>
      </c>
      <c r="G17" s="83">
        <v>50</v>
      </c>
      <c r="H17" s="83">
        <v>40</v>
      </c>
      <c r="I17" s="92">
        <f t="shared" si="0"/>
        <v>215</v>
      </c>
      <c r="J17" s="83">
        <v>56</v>
      </c>
      <c r="K17" s="83">
        <v>85</v>
      </c>
      <c r="L17" s="92">
        <f t="shared" si="6"/>
        <v>141</v>
      </c>
      <c r="M17" s="83">
        <f t="shared" si="2"/>
        <v>356</v>
      </c>
      <c r="N17" s="125"/>
      <c r="O17" s="84">
        <f t="shared" si="3"/>
        <v>38</v>
      </c>
      <c r="P17" s="25">
        <f t="shared" si="4"/>
        <v>30</v>
      </c>
      <c r="Q17" s="25">
        <f t="shared" si="5"/>
        <v>43</v>
      </c>
      <c r="R17" s="85"/>
      <c r="S17" s="12"/>
    </row>
    <row r="18" spans="1:19" ht="15.75" thickBot="1">
      <c r="A18" s="49" t="s">
        <v>47</v>
      </c>
      <c r="B18" s="96">
        <v>12</v>
      </c>
      <c r="C18" s="108">
        <v>54</v>
      </c>
      <c r="D18" s="102" t="s">
        <v>50</v>
      </c>
      <c r="E18" s="93">
        <v>80</v>
      </c>
      <c r="F18" s="86">
        <v>50</v>
      </c>
      <c r="G18" s="86">
        <v>40</v>
      </c>
      <c r="H18" s="86">
        <v>30</v>
      </c>
      <c r="I18" s="94">
        <f t="shared" si="0"/>
        <v>200</v>
      </c>
      <c r="J18" s="86">
        <v>74</v>
      </c>
      <c r="K18" s="86">
        <v>87</v>
      </c>
      <c r="L18" s="94">
        <f t="shared" si="6"/>
        <v>161</v>
      </c>
      <c r="M18" s="86">
        <f t="shared" si="2"/>
        <v>361</v>
      </c>
      <c r="N18" s="126"/>
      <c r="O18" s="87">
        <f t="shared" si="3"/>
        <v>35</v>
      </c>
      <c r="P18" s="25">
        <f t="shared" si="4"/>
        <v>42</v>
      </c>
      <c r="Q18" s="25">
        <f t="shared" si="5"/>
        <v>18</v>
      </c>
      <c r="R18" s="88"/>
      <c r="S18" s="13"/>
    </row>
    <row r="19" spans="1:19" ht="15.75" thickBot="1">
      <c r="A19" s="47" t="s">
        <v>51</v>
      </c>
      <c r="B19" s="96">
        <v>13</v>
      </c>
      <c r="C19" s="108">
        <v>5</v>
      </c>
      <c r="D19" s="103" t="s">
        <v>52</v>
      </c>
      <c r="E19" s="2">
        <v>80</v>
      </c>
      <c r="F19" s="3">
        <v>75</v>
      </c>
      <c r="G19" s="3">
        <v>50</v>
      </c>
      <c r="H19" s="3">
        <v>45</v>
      </c>
      <c r="I19" s="15">
        <f t="shared" si="0"/>
        <v>250</v>
      </c>
      <c r="J19" s="3">
        <v>73</v>
      </c>
      <c r="K19" s="3">
        <v>79</v>
      </c>
      <c r="L19" s="15">
        <f t="shared" si="6"/>
        <v>152</v>
      </c>
      <c r="M19" s="3">
        <f t="shared" si="2"/>
        <v>402</v>
      </c>
      <c r="N19" s="111">
        <f>SUM(M19+M20+M21)</f>
        <v>1261</v>
      </c>
      <c r="O19" s="9">
        <f t="shared" si="3"/>
        <v>16</v>
      </c>
      <c r="P19" s="25">
        <f t="shared" si="4"/>
        <v>12</v>
      </c>
      <c r="Q19" s="25">
        <f t="shared" si="5"/>
        <v>32</v>
      </c>
      <c r="R19" s="50">
        <f t="shared" ref="R19" si="10">_xlfn.RANK.EQ(N19,N$7:N$84)</f>
        <v>2</v>
      </c>
      <c r="S19" s="13"/>
    </row>
    <row r="20" spans="1:19" ht="15.75" thickBot="1">
      <c r="A20" s="48" t="s">
        <v>51</v>
      </c>
      <c r="B20" s="96">
        <v>14</v>
      </c>
      <c r="C20" s="108">
        <v>31</v>
      </c>
      <c r="D20" s="101" t="s">
        <v>53</v>
      </c>
      <c r="E20" s="4">
        <v>85</v>
      </c>
      <c r="F20" s="1">
        <v>90</v>
      </c>
      <c r="G20" s="1">
        <v>50</v>
      </c>
      <c r="H20" s="1">
        <v>50</v>
      </c>
      <c r="I20" s="16">
        <f t="shared" si="0"/>
        <v>275</v>
      </c>
      <c r="J20" s="1">
        <v>57</v>
      </c>
      <c r="K20" s="1">
        <v>92</v>
      </c>
      <c r="L20" s="16">
        <f t="shared" si="6"/>
        <v>149</v>
      </c>
      <c r="M20" s="1">
        <f t="shared" si="2"/>
        <v>424</v>
      </c>
      <c r="N20" s="112"/>
      <c r="O20" s="7">
        <f t="shared" si="3"/>
        <v>6</v>
      </c>
      <c r="P20" s="25">
        <f t="shared" si="4"/>
        <v>2</v>
      </c>
      <c r="Q20" s="25">
        <f t="shared" si="5"/>
        <v>34</v>
      </c>
      <c r="R20" s="51"/>
      <c r="S20" s="13"/>
    </row>
    <row r="21" spans="1:19" ht="15.75" thickBot="1">
      <c r="A21" s="49" t="s">
        <v>51</v>
      </c>
      <c r="B21" s="96">
        <v>15</v>
      </c>
      <c r="C21" s="108">
        <v>55</v>
      </c>
      <c r="D21" s="102" t="s">
        <v>54</v>
      </c>
      <c r="E21" s="5">
        <v>75</v>
      </c>
      <c r="F21" s="6">
        <v>90</v>
      </c>
      <c r="G21" s="6">
        <v>45</v>
      </c>
      <c r="H21" s="6">
        <v>40</v>
      </c>
      <c r="I21" s="17">
        <f t="shared" si="0"/>
        <v>250</v>
      </c>
      <c r="J21" s="6">
        <v>88</v>
      </c>
      <c r="K21" s="6">
        <v>97</v>
      </c>
      <c r="L21" s="17">
        <f t="shared" si="6"/>
        <v>185</v>
      </c>
      <c r="M21" s="6">
        <f t="shared" si="2"/>
        <v>435</v>
      </c>
      <c r="N21" s="113"/>
      <c r="O21" s="8">
        <f t="shared" si="3"/>
        <v>3</v>
      </c>
      <c r="P21" s="25">
        <f t="shared" si="4"/>
        <v>12</v>
      </c>
      <c r="Q21" s="25">
        <f t="shared" si="5"/>
        <v>1</v>
      </c>
      <c r="R21" s="52"/>
      <c r="S21" s="13"/>
    </row>
    <row r="22" spans="1:19" ht="15.75" thickBot="1">
      <c r="A22" s="47" t="s">
        <v>55</v>
      </c>
      <c r="B22" s="96">
        <v>16</v>
      </c>
      <c r="C22" s="108">
        <v>6</v>
      </c>
      <c r="D22" s="103" t="s">
        <v>56</v>
      </c>
      <c r="E22" s="2">
        <v>60</v>
      </c>
      <c r="F22" s="3">
        <v>40</v>
      </c>
      <c r="G22" s="3">
        <v>35</v>
      </c>
      <c r="H22" s="3">
        <v>10</v>
      </c>
      <c r="I22" s="15">
        <f t="shared" si="0"/>
        <v>145</v>
      </c>
      <c r="J22" s="3">
        <v>35</v>
      </c>
      <c r="K22" s="3">
        <v>50</v>
      </c>
      <c r="L22" s="15">
        <f t="shared" si="6"/>
        <v>85</v>
      </c>
      <c r="M22" s="3">
        <f t="shared" si="2"/>
        <v>230</v>
      </c>
      <c r="N22" s="111">
        <f>SUM(M22+M23+M24)</f>
        <v>937</v>
      </c>
      <c r="O22" s="8">
        <f t="shared" si="3"/>
        <v>69</v>
      </c>
      <c r="P22" s="25">
        <f t="shared" si="4"/>
        <v>62</v>
      </c>
      <c r="Q22" s="25">
        <f t="shared" si="5"/>
        <v>70</v>
      </c>
      <c r="R22" s="50">
        <f t="shared" ref="R22" si="11">_xlfn.RANK.EQ(N22,N$7:N$84)</f>
        <v>17</v>
      </c>
      <c r="S22" s="13"/>
    </row>
    <row r="23" spans="1:19" ht="15.75" thickBot="1">
      <c r="A23" s="48" t="s">
        <v>55</v>
      </c>
      <c r="B23" s="96">
        <v>17</v>
      </c>
      <c r="C23" s="108">
        <v>32</v>
      </c>
      <c r="D23" s="101" t="s">
        <v>57</v>
      </c>
      <c r="E23" s="4">
        <v>75</v>
      </c>
      <c r="F23" s="1">
        <v>60</v>
      </c>
      <c r="G23" s="1">
        <v>35</v>
      </c>
      <c r="H23" s="1">
        <v>20</v>
      </c>
      <c r="I23" s="16">
        <f t="shared" si="0"/>
        <v>190</v>
      </c>
      <c r="J23" s="1">
        <v>72</v>
      </c>
      <c r="K23" s="1">
        <v>87</v>
      </c>
      <c r="L23" s="16">
        <f t="shared" si="6"/>
        <v>159</v>
      </c>
      <c r="M23" s="1">
        <f t="shared" si="2"/>
        <v>349</v>
      </c>
      <c r="N23" s="112"/>
      <c r="O23" s="8">
        <f t="shared" si="3"/>
        <v>43</v>
      </c>
      <c r="P23" s="25">
        <f t="shared" si="4"/>
        <v>47</v>
      </c>
      <c r="Q23" s="25">
        <f t="shared" si="5"/>
        <v>22</v>
      </c>
      <c r="R23" s="51"/>
      <c r="S23" s="13"/>
    </row>
    <row r="24" spans="1:19" ht="15.75" thickBot="1">
      <c r="A24" s="49" t="s">
        <v>55</v>
      </c>
      <c r="B24" s="96">
        <v>18</v>
      </c>
      <c r="C24" s="108">
        <v>56</v>
      </c>
      <c r="D24" s="102" t="s">
        <v>58</v>
      </c>
      <c r="E24" s="5">
        <v>70</v>
      </c>
      <c r="F24" s="6">
        <v>75</v>
      </c>
      <c r="G24" s="6">
        <v>45</v>
      </c>
      <c r="H24" s="6">
        <v>50</v>
      </c>
      <c r="I24" s="17">
        <f t="shared" si="0"/>
        <v>240</v>
      </c>
      <c r="J24" s="6">
        <v>60</v>
      </c>
      <c r="K24" s="6">
        <v>58</v>
      </c>
      <c r="L24" s="17">
        <f t="shared" si="6"/>
        <v>118</v>
      </c>
      <c r="M24" s="6">
        <f t="shared" si="2"/>
        <v>358</v>
      </c>
      <c r="N24" s="113"/>
      <c r="O24" s="8">
        <f t="shared" si="3"/>
        <v>37</v>
      </c>
      <c r="P24" s="25">
        <f t="shared" si="4"/>
        <v>15</v>
      </c>
      <c r="Q24" s="25">
        <f t="shared" si="5"/>
        <v>58</v>
      </c>
      <c r="R24" s="52"/>
      <c r="S24" s="13"/>
    </row>
    <row r="25" spans="1:19" ht="15.75" thickBot="1">
      <c r="A25" s="47" t="s">
        <v>59</v>
      </c>
      <c r="B25" s="96">
        <v>19</v>
      </c>
      <c r="C25" s="108">
        <v>7</v>
      </c>
      <c r="D25" s="103" t="s">
        <v>60</v>
      </c>
      <c r="E25" s="2">
        <v>90</v>
      </c>
      <c r="F25" s="3">
        <v>85</v>
      </c>
      <c r="G25" s="3">
        <v>50</v>
      </c>
      <c r="H25" s="3">
        <v>50</v>
      </c>
      <c r="I25" s="15">
        <f t="shared" si="0"/>
        <v>275</v>
      </c>
      <c r="J25" s="3">
        <v>89</v>
      </c>
      <c r="K25" s="3">
        <v>85</v>
      </c>
      <c r="L25" s="15">
        <f t="shared" si="6"/>
        <v>174</v>
      </c>
      <c r="M25" s="3">
        <f t="shared" si="2"/>
        <v>449</v>
      </c>
      <c r="N25" s="111">
        <f>SUM(M25+M26+M27)</f>
        <v>1161</v>
      </c>
      <c r="O25" s="8">
        <f t="shared" si="3"/>
        <v>1</v>
      </c>
      <c r="P25" s="25">
        <f t="shared" si="4"/>
        <v>2</v>
      </c>
      <c r="Q25" s="25">
        <f t="shared" si="5"/>
        <v>4</v>
      </c>
      <c r="R25" s="50">
        <f t="shared" ref="R25" si="12">_xlfn.RANK.EQ(N25,N$7:N$84)</f>
        <v>5</v>
      </c>
      <c r="S25" s="13"/>
    </row>
    <row r="26" spans="1:19" ht="15.75" thickBot="1">
      <c r="A26" s="48" t="s">
        <v>59</v>
      </c>
      <c r="B26" s="96">
        <v>20</v>
      </c>
      <c r="C26" s="108">
        <v>33</v>
      </c>
      <c r="D26" s="101" t="s">
        <v>61</v>
      </c>
      <c r="E26" s="4">
        <v>65</v>
      </c>
      <c r="F26" s="1">
        <v>70</v>
      </c>
      <c r="G26" s="1">
        <v>45</v>
      </c>
      <c r="H26" s="1">
        <v>30</v>
      </c>
      <c r="I26" s="16">
        <f t="shared" si="0"/>
        <v>210</v>
      </c>
      <c r="J26" s="1">
        <v>53</v>
      </c>
      <c r="K26" s="1">
        <v>64</v>
      </c>
      <c r="L26" s="16">
        <f t="shared" si="6"/>
        <v>117</v>
      </c>
      <c r="M26" s="1">
        <f t="shared" si="2"/>
        <v>327</v>
      </c>
      <c r="N26" s="112"/>
      <c r="O26" s="8">
        <f t="shared" si="3"/>
        <v>48</v>
      </c>
      <c r="P26" s="25">
        <f t="shared" si="4"/>
        <v>35</v>
      </c>
      <c r="Q26" s="25">
        <f t="shared" si="5"/>
        <v>59</v>
      </c>
      <c r="R26" s="51"/>
      <c r="S26" s="13"/>
    </row>
    <row r="27" spans="1:19" ht="15.75" thickBot="1">
      <c r="A27" s="49" t="s">
        <v>59</v>
      </c>
      <c r="B27" s="96">
        <v>21</v>
      </c>
      <c r="C27" s="108">
        <v>57</v>
      </c>
      <c r="D27" s="102" t="s">
        <v>62</v>
      </c>
      <c r="E27" s="5">
        <v>80</v>
      </c>
      <c r="F27" s="6">
        <v>75</v>
      </c>
      <c r="G27" s="6">
        <v>50</v>
      </c>
      <c r="H27" s="6">
        <v>35</v>
      </c>
      <c r="I27" s="17">
        <f t="shared" si="0"/>
        <v>240</v>
      </c>
      <c r="J27" s="6">
        <v>61</v>
      </c>
      <c r="K27" s="6">
        <v>84</v>
      </c>
      <c r="L27" s="17">
        <f t="shared" si="6"/>
        <v>145</v>
      </c>
      <c r="M27" s="6">
        <f t="shared" si="2"/>
        <v>385</v>
      </c>
      <c r="N27" s="113"/>
      <c r="O27" s="8">
        <f t="shared" si="3"/>
        <v>25</v>
      </c>
      <c r="P27" s="25">
        <f t="shared" si="4"/>
        <v>15</v>
      </c>
      <c r="Q27" s="25">
        <f t="shared" si="5"/>
        <v>39</v>
      </c>
      <c r="R27" s="52"/>
      <c r="S27" s="13"/>
    </row>
    <row r="28" spans="1:19" ht="15.75" thickBot="1">
      <c r="A28" s="47" t="s">
        <v>63</v>
      </c>
      <c r="B28" s="96">
        <v>22</v>
      </c>
      <c r="C28" s="108">
        <v>8</v>
      </c>
      <c r="D28" s="103" t="s">
        <v>116</v>
      </c>
      <c r="E28" s="2">
        <v>15</v>
      </c>
      <c r="F28" s="3">
        <v>50</v>
      </c>
      <c r="G28" s="3">
        <v>10</v>
      </c>
      <c r="H28" s="3">
        <v>0</v>
      </c>
      <c r="I28" s="15">
        <f t="shared" si="0"/>
        <v>75</v>
      </c>
      <c r="J28" s="3">
        <v>27</v>
      </c>
      <c r="K28" s="3">
        <v>62</v>
      </c>
      <c r="L28" s="15">
        <f t="shared" si="6"/>
        <v>89</v>
      </c>
      <c r="M28" s="3">
        <f t="shared" si="2"/>
        <v>164</v>
      </c>
      <c r="N28" s="111">
        <f>SUM(M28+M29+M30)</f>
        <v>765</v>
      </c>
      <c r="O28" s="8">
        <f t="shared" si="3"/>
        <v>72</v>
      </c>
      <c r="P28" s="25">
        <f t="shared" si="4"/>
        <v>72</v>
      </c>
      <c r="Q28" s="25">
        <f t="shared" si="5"/>
        <v>69</v>
      </c>
      <c r="R28" s="50">
        <f t="shared" ref="R28" si="13">_xlfn.RANK.EQ(N28,N$7:N$84)</f>
        <v>22</v>
      </c>
      <c r="S28" s="13"/>
    </row>
    <row r="29" spans="1:19" ht="15.75" thickBot="1">
      <c r="A29" s="48" t="s">
        <v>63</v>
      </c>
      <c r="B29" s="96">
        <v>23</v>
      </c>
      <c r="C29" s="108">
        <v>34</v>
      </c>
      <c r="D29" s="101" t="s">
        <v>64</v>
      </c>
      <c r="E29" s="4">
        <v>60</v>
      </c>
      <c r="F29" s="1">
        <v>70</v>
      </c>
      <c r="G29" s="1">
        <v>30</v>
      </c>
      <c r="H29" s="1">
        <v>25</v>
      </c>
      <c r="I29" s="16">
        <f t="shared" si="0"/>
        <v>185</v>
      </c>
      <c r="J29" s="1">
        <v>54</v>
      </c>
      <c r="K29" s="1">
        <v>78</v>
      </c>
      <c r="L29" s="16">
        <f t="shared" si="6"/>
        <v>132</v>
      </c>
      <c r="M29" s="1">
        <f t="shared" si="2"/>
        <v>317</v>
      </c>
      <c r="N29" s="112"/>
      <c r="O29" s="8">
        <f t="shared" si="3"/>
        <v>49</v>
      </c>
      <c r="P29" s="25">
        <f t="shared" si="4"/>
        <v>51</v>
      </c>
      <c r="Q29" s="25">
        <f t="shared" si="5"/>
        <v>47</v>
      </c>
      <c r="R29" s="51"/>
      <c r="S29" s="13"/>
    </row>
    <row r="30" spans="1:19" ht="15.75" thickBot="1">
      <c r="A30" s="49" t="s">
        <v>63</v>
      </c>
      <c r="B30" s="96">
        <v>24</v>
      </c>
      <c r="C30" s="108">
        <v>58</v>
      </c>
      <c r="D30" s="102" t="s">
        <v>65</v>
      </c>
      <c r="E30" s="5">
        <v>70</v>
      </c>
      <c r="F30" s="6">
        <v>70</v>
      </c>
      <c r="G30" s="6">
        <v>50</v>
      </c>
      <c r="H30" s="6">
        <v>10</v>
      </c>
      <c r="I30" s="17">
        <f t="shared" si="0"/>
        <v>200</v>
      </c>
      <c r="J30" s="6">
        <v>22</v>
      </c>
      <c r="K30" s="6">
        <v>62</v>
      </c>
      <c r="L30" s="17">
        <f t="shared" si="6"/>
        <v>84</v>
      </c>
      <c r="M30" s="6">
        <f t="shared" si="2"/>
        <v>284</v>
      </c>
      <c r="N30" s="113"/>
      <c r="O30" s="8">
        <f t="shared" si="3"/>
        <v>61</v>
      </c>
      <c r="P30" s="25">
        <f t="shared" si="4"/>
        <v>42</v>
      </c>
      <c r="Q30" s="25">
        <f t="shared" si="5"/>
        <v>71</v>
      </c>
      <c r="R30" s="52"/>
      <c r="S30" s="13"/>
    </row>
    <row r="31" spans="1:19" ht="15.75" thickBot="1">
      <c r="A31" s="47" t="s">
        <v>66</v>
      </c>
      <c r="B31" s="96">
        <v>25</v>
      </c>
      <c r="C31" s="108">
        <v>9</v>
      </c>
      <c r="D31" s="103" t="s">
        <v>67</v>
      </c>
      <c r="E31" s="2">
        <v>55</v>
      </c>
      <c r="F31" s="3">
        <v>50</v>
      </c>
      <c r="G31" s="3">
        <v>25</v>
      </c>
      <c r="H31" s="3">
        <v>35</v>
      </c>
      <c r="I31" s="15">
        <f t="shared" si="0"/>
        <v>165</v>
      </c>
      <c r="J31" s="3">
        <v>33</v>
      </c>
      <c r="K31" s="3">
        <v>75</v>
      </c>
      <c r="L31" s="15">
        <f t="shared" si="6"/>
        <v>108</v>
      </c>
      <c r="M31" s="3">
        <f t="shared" si="2"/>
        <v>273</v>
      </c>
      <c r="N31" s="111">
        <f>SUM(M31+M32+M33)</f>
        <v>1108</v>
      </c>
      <c r="O31" s="8">
        <f t="shared" si="3"/>
        <v>63</v>
      </c>
      <c r="P31" s="25">
        <f t="shared" si="4"/>
        <v>58</v>
      </c>
      <c r="Q31" s="25">
        <f t="shared" si="5"/>
        <v>65</v>
      </c>
      <c r="R31" s="50">
        <f t="shared" ref="R31" si="14">_xlfn.RANK.EQ(N31,N$7:N$84)</f>
        <v>9</v>
      </c>
      <c r="S31" s="13"/>
    </row>
    <row r="32" spans="1:19" ht="15.75" thickBot="1">
      <c r="A32" s="48" t="s">
        <v>66</v>
      </c>
      <c r="B32" s="96">
        <v>26</v>
      </c>
      <c r="C32" s="108">
        <v>35</v>
      </c>
      <c r="D32" s="101" t="s">
        <v>68</v>
      </c>
      <c r="E32" s="4">
        <v>75</v>
      </c>
      <c r="F32" s="1">
        <v>80</v>
      </c>
      <c r="G32" s="1">
        <v>50</v>
      </c>
      <c r="H32" s="1">
        <v>50</v>
      </c>
      <c r="I32" s="16">
        <f t="shared" si="0"/>
        <v>255</v>
      </c>
      <c r="J32" s="1">
        <v>61</v>
      </c>
      <c r="K32" s="1">
        <v>95</v>
      </c>
      <c r="L32" s="16">
        <f t="shared" si="6"/>
        <v>156</v>
      </c>
      <c r="M32" s="1">
        <f t="shared" si="2"/>
        <v>411</v>
      </c>
      <c r="N32" s="112"/>
      <c r="O32" s="8">
        <f t="shared" si="3"/>
        <v>10</v>
      </c>
      <c r="P32" s="25">
        <f t="shared" si="4"/>
        <v>9</v>
      </c>
      <c r="Q32" s="25">
        <f t="shared" si="5"/>
        <v>27</v>
      </c>
      <c r="R32" s="51"/>
      <c r="S32" s="13"/>
    </row>
    <row r="33" spans="1:19" ht="15.75" thickBot="1">
      <c r="A33" s="49" t="s">
        <v>66</v>
      </c>
      <c r="B33" s="96">
        <v>27</v>
      </c>
      <c r="C33" s="108">
        <v>59</v>
      </c>
      <c r="D33" s="102" t="s">
        <v>69</v>
      </c>
      <c r="E33" s="5">
        <v>85</v>
      </c>
      <c r="F33" s="6">
        <v>80</v>
      </c>
      <c r="G33" s="6">
        <v>50</v>
      </c>
      <c r="H33" s="6">
        <v>50</v>
      </c>
      <c r="I33" s="17">
        <f t="shared" si="0"/>
        <v>265</v>
      </c>
      <c r="J33" s="6">
        <v>70</v>
      </c>
      <c r="K33" s="6">
        <v>89</v>
      </c>
      <c r="L33" s="17">
        <f t="shared" si="6"/>
        <v>159</v>
      </c>
      <c r="M33" s="6">
        <f t="shared" si="2"/>
        <v>424</v>
      </c>
      <c r="N33" s="113"/>
      <c r="O33" s="8">
        <f t="shared" si="3"/>
        <v>6</v>
      </c>
      <c r="P33" s="25">
        <f t="shared" si="4"/>
        <v>7</v>
      </c>
      <c r="Q33" s="25">
        <f t="shared" si="5"/>
        <v>22</v>
      </c>
      <c r="R33" s="52"/>
      <c r="S33" s="13"/>
    </row>
    <row r="34" spans="1:19" ht="15.75" thickBot="1">
      <c r="A34" s="47" t="s">
        <v>70</v>
      </c>
      <c r="B34" s="96">
        <v>28</v>
      </c>
      <c r="C34" s="108">
        <v>10</v>
      </c>
      <c r="D34" s="103" t="s">
        <v>71</v>
      </c>
      <c r="E34" s="2">
        <v>35</v>
      </c>
      <c r="F34" s="3">
        <v>80</v>
      </c>
      <c r="G34" s="3">
        <v>50</v>
      </c>
      <c r="H34" s="3">
        <v>30</v>
      </c>
      <c r="I34" s="15">
        <f t="shared" si="0"/>
        <v>195</v>
      </c>
      <c r="J34" s="3">
        <v>89</v>
      </c>
      <c r="K34" s="3">
        <v>77</v>
      </c>
      <c r="L34" s="15">
        <f t="shared" si="6"/>
        <v>166</v>
      </c>
      <c r="M34" s="3">
        <f t="shared" si="2"/>
        <v>361</v>
      </c>
      <c r="N34" s="111">
        <f>SUM(M34+M35+M36)</f>
        <v>1025</v>
      </c>
      <c r="O34" s="8">
        <f t="shared" si="3"/>
        <v>35</v>
      </c>
      <c r="P34" s="25">
        <f t="shared" si="4"/>
        <v>44</v>
      </c>
      <c r="Q34" s="25">
        <f t="shared" si="5"/>
        <v>8</v>
      </c>
      <c r="R34" s="50">
        <f t="shared" ref="R34" si="15">_xlfn.RANK.EQ(N34,N$7:N$84)</f>
        <v>11</v>
      </c>
      <c r="S34" s="13"/>
    </row>
    <row r="35" spans="1:19" ht="15.75" thickBot="1">
      <c r="A35" s="48" t="s">
        <v>70</v>
      </c>
      <c r="B35" s="96">
        <v>29</v>
      </c>
      <c r="C35" s="108">
        <v>36</v>
      </c>
      <c r="D35" s="101" t="s">
        <v>72</v>
      </c>
      <c r="E35" s="4">
        <v>60</v>
      </c>
      <c r="F35" s="1">
        <v>40</v>
      </c>
      <c r="G35" s="1">
        <v>40</v>
      </c>
      <c r="H35" s="1">
        <v>20</v>
      </c>
      <c r="I35" s="16">
        <f t="shared" si="0"/>
        <v>160</v>
      </c>
      <c r="J35" s="1">
        <v>57</v>
      </c>
      <c r="K35" s="1">
        <v>81</v>
      </c>
      <c r="L35" s="16">
        <f t="shared" si="6"/>
        <v>138</v>
      </c>
      <c r="M35" s="1">
        <f t="shared" si="2"/>
        <v>298</v>
      </c>
      <c r="N35" s="112"/>
      <c r="O35" s="8">
        <f t="shared" si="3"/>
        <v>53</v>
      </c>
      <c r="P35" s="25">
        <f t="shared" si="4"/>
        <v>60</v>
      </c>
      <c r="Q35" s="25">
        <f t="shared" si="5"/>
        <v>45</v>
      </c>
      <c r="R35" s="51"/>
      <c r="S35" s="13"/>
    </row>
    <row r="36" spans="1:19" ht="15.75" thickBot="1">
      <c r="A36" s="49" t="s">
        <v>70</v>
      </c>
      <c r="B36" s="96">
        <v>30</v>
      </c>
      <c r="C36" s="108">
        <v>60</v>
      </c>
      <c r="D36" s="102" t="s">
        <v>73</v>
      </c>
      <c r="E36" s="5">
        <v>55</v>
      </c>
      <c r="F36" s="6">
        <v>75</v>
      </c>
      <c r="G36" s="6">
        <v>40</v>
      </c>
      <c r="H36" s="6">
        <v>50</v>
      </c>
      <c r="I36" s="17">
        <f t="shared" si="0"/>
        <v>220</v>
      </c>
      <c r="J36" s="6">
        <v>77</v>
      </c>
      <c r="K36" s="6">
        <v>69</v>
      </c>
      <c r="L36" s="17">
        <f t="shared" si="6"/>
        <v>146</v>
      </c>
      <c r="M36" s="6">
        <f t="shared" si="2"/>
        <v>366</v>
      </c>
      <c r="N36" s="113"/>
      <c r="O36" s="8">
        <f t="shared" si="3"/>
        <v>33</v>
      </c>
      <c r="P36" s="25">
        <f t="shared" si="4"/>
        <v>28</v>
      </c>
      <c r="Q36" s="25">
        <f t="shared" si="5"/>
        <v>37</v>
      </c>
      <c r="R36" s="52"/>
      <c r="S36" s="13"/>
    </row>
    <row r="37" spans="1:19" ht="15.75" thickBot="1">
      <c r="A37" s="47" t="s">
        <v>118</v>
      </c>
      <c r="B37" s="96">
        <v>31</v>
      </c>
      <c r="C37" s="108">
        <v>11</v>
      </c>
      <c r="D37" s="103" t="s">
        <v>136</v>
      </c>
      <c r="E37" s="2">
        <v>30</v>
      </c>
      <c r="F37" s="3">
        <v>45</v>
      </c>
      <c r="G37" s="3">
        <v>25</v>
      </c>
      <c r="H37" s="3">
        <v>15</v>
      </c>
      <c r="I37" s="15">
        <f t="shared" si="0"/>
        <v>115</v>
      </c>
      <c r="J37" s="3">
        <v>43</v>
      </c>
      <c r="K37" s="3">
        <v>82</v>
      </c>
      <c r="L37" s="15">
        <f t="shared" si="6"/>
        <v>125</v>
      </c>
      <c r="M37" s="3">
        <f t="shared" si="2"/>
        <v>240</v>
      </c>
      <c r="N37" s="111">
        <f>SUM(M37+M38+M39)</f>
        <v>950</v>
      </c>
      <c r="O37" s="8">
        <f t="shared" si="3"/>
        <v>66</v>
      </c>
      <c r="P37" s="25">
        <f t="shared" si="4"/>
        <v>68</v>
      </c>
      <c r="Q37" s="25">
        <f t="shared" si="5"/>
        <v>53</v>
      </c>
      <c r="R37" s="50">
        <f t="shared" ref="R37" si="16">_xlfn.RANK.EQ(N37,N$7:N$84)</f>
        <v>16</v>
      </c>
    </row>
    <row r="38" spans="1:19" ht="15.75" thickBot="1">
      <c r="A38" s="48" t="s">
        <v>118</v>
      </c>
      <c r="B38" s="96">
        <v>32</v>
      </c>
      <c r="C38" s="108">
        <v>37</v>
      </c>
      <c r="D38" s="101" t="s">
        <v>115</v>
      </c>
      <c r="E38" s="4">
        <v>60</v>
      </c>
      <c r="F38" s="1">
        <v>70</v>
      </c>
      <c r="G38" s="1">
        <v>40</v>
      </c>
      <c r="H38" s="1">
        <v>45</v>
      </c>
      <c r="I38" s="16">
        <f t="shared" si="0"/>
        <v>215</v>
      </c>
      <c r="J38" s="1">
        <v>65</v>
      </c>
      <c r="K38" s="1">
        <v>90</v>
      </c>
      <c r="L38" s="16">
        <f t="shared" si="6"/>
        <v>155</v>
      </c>
      <c r="M38" s="1">
        <f t="shared" si="2"/>
        <v>370</v>
      </c>
      <c r="N38" s="112"/>
      <c r="O38" s="8">
        <f t="shared" si="3"/>
        <v>29</v>
      </c>
      <c r="P38" s="25">
        <f t="shared" si="4"/>
        <v>30</v>
      </c>
      <c r="Q38" s="25">
        <f t="shared" si="5"/>
        <v>29</v>
      </c>
      <c r="R38" s="51"/>
    </row>
    <row r="39" spans="1:19" ht="15.75" thickBot="1">
      <c r="A39" s="49" t="s">
        <v>118</v>
      </c>
      <c r="B39" s="96">
        <v>33</v>
      </c>
      <c r="C39" s="108">
        <v>61</v>
      </c>
      <c r="D39" s="102" t="s">
        <v>74</v>
      </c>
      <c r="E39" s="5">
        <v>65</v>
      </c>
      <c r="F39" s="6">
        <v>50</v>
      </c>
      <c r="G39" s="6">
        <v>45</v>
      </c>
      <c r="H39" s="6">
        <v>35</v>
      </c>
      <c r="I39" s="17">
        <f t="shared" si="0"/>
        <v>195</v>
      </c>
      <c r="J39" s="6">
        <v>50</v>
      </c>
      <c r="K39" s="6">
        <v>95</v>
      </c>
      <c r="L39" s="17">
        <f t="shared" si="6"/>
        <v>145</v>
      </c>
      <c r="M39" s="6">
        <f t="shared" si="2"/>
        <v>340</v>
      </c>
      <c r="N39" s="113"/>
      <c r="O39" s="8">
        <f t="shared" ref="O39:O70" si="17">_xlfn.RANK.EQ(M39,M$7:M$84)</f>
        <v>44</v>
      </c>
      <c r="P39" s="25">
        <f t="shared" ref="P39:P70" si="18">_xlfn.RANK.EQ(I39,I$7:I$84)</f>
        <v>44</v>
      </c>
      <c r="Q39" s="25">
        <f t="shared" ref="Q39:Q70" si="19">_xlfn.RANK.EQ(L39,L$7:L$84)</f>
        <v>39</v>
      </c>
      <c r="R39" s="52"/>
    </row>
    <row r="40" spans="1:19" ht="15.75" thickBot="1">
      <c r="A40" s="47" t="s">
        <v>119</v>
      </c>
      <c r="B40" s="96">
        <v>34</v>
      </c>
      <c r="C40" s="108">
        <v>12</v>
      </c>
      <c r="D40" s="103" t="s">
        <v>75</v>
      </c>
      <c r="E40" s="2">
        <v>75</v>
      </c>
      <c r="F40" s="3">
        <v>70</v>
      </c>
      <c r="G40" s="3">
        <v>45</v>
      </c>
      <c r="H40" s="3">
        <v>40</v>
      </c>
      <c r="I40" s="15">
        <f t="shared" si="0"/>
        <v>230</v>
      </c>
      <c r="J40" s="3">
        <v>84</v>
      </c>
      <c r="K40" s="3">
        <v>93</v>
      </c>
      <c r="L40" s="15">
        <f t="shared" si="6"/>
        <v>177</v>
      </c>
      <c r="M40" s="3">
        <f t="shared" si="2"/>
        <v>407</v>
      </c>
      <c r="N40" s="111">
        <f>SUM(M40+M41+M42)</f>
        <v>1232</v>
      </c>
      <c r="O40" s="8">
        <f t="shared" si="17"/>
        <v>12</v>
      </c>
      <c r="P40" s="25">
        <f t="shared" si="18"/>
        <v>23</v>
      </c>
      <c r="Q40" s="25">
        <f t="shared" si="19"/>
        <v>3</v>
      </c>
      <c r="R40" s="50">
        <f t="shared" ref="R40" si="20">_xlfn.RANK.EQ(N40,N$7:N$84)</f>
        <v>3</v>
      </c>
    </row>
    <row r="41" spans="1:19" ht="15.75" thickBot="1">
      <c r="A41" s="48" t="s">
        <v>119</v>
      </c>
      <c r="B41" s="96">
        <v>35</v>
      </c>
      <c r="C41" s="108">
        <v>38</v>
      </c>
      <c r="D41" s="101" t="s">
        <v>76</v>
      </c>
      <c r="E41" s="4">
        <v>70</v>
      </c>
      <c r="F41" s="1">
        <v>85</v>
      </c>
      <c r="G41" s="1">
        <v>40</v>
      </c>
      <c r="H41" s="1">
        <v>30</v>
      </c>
      <c r="I41" s="16">
        <f t="shared" si="0"/>
        <v>225</v>
      </c>
      <c r="J41" s="1">
        <v>70</v>
      </c>
      <c r="K41" s="1">
        <v>95</v>
      </c>
      <c r="L41" s="16">
        <f t="shared" si="6"/>
        <v>165</v>
      </c>
      <c r="M41" s="1">
        <f t="shared" si="2"/>
        <v>390</v>
      </c>
      <c r="N41" s="112"/>
      <c r="O41" s="8">
        <f t="shared" si="17"/>
        <v>21</v>
      </c>
      <c r="P41" s="25">
        <f t="shared" si="18"/>
        <v>26</v>
      </c>
      <c r="Q41" s="25">
        <f t="shared" si="19"/>
        <v>10</v>
      </c>
      <c r="R41" s="51"/>
    </row>
    <row r="42" spans="1:19" ht="15.75" thickBot="1">
      <c r="A42" s="49" t="s">
        <v>119</v>
      </c>
      <c r="B42" s="96">
        <v>36</v>
      </c>
      <c r="C42" s="108">
        <v>62</v>
      </c>
      <c r="D42" s="102" t="s">
        <v>77</v>
      </c>
      <c r="E42" s="5">
        <v>80</v>
      </c>
      <c r="F42" s="6">
        <v>100</v>
      </c>
      <c r="G42" s="6">
        <v>50</v>
      </c>
      <c r="H42" s="6">
        <v>45</v>
      </c>
      <c r="I42" s="17">
        <f t="shared" si="0"/>
        <v>275</v>
      </c>
      <c r="J42" s="6">
        <v>69</v>
      </c>
      <c r="K42" s="6">
        <v>91</v>
      </c>
      <c r="L42" s="17">
        <f t="shared" si="6"/>
        <v>160</v>
      </c>
      <c r="M42" s="6">
        <f t="shared" si="2"/>
        <v>435</v>
      </c>
      <c r="N42" s="113"/>
      <c r="O42" s="8">
        <f t="shared" si="17"/>
        <v>3</v>
      </c>
      <c r="P42" s="25">
        <f t="shared" si="18"/>
        <v>2</v>
      </c>
      <c r="Q42" s="25">
        <f t="shared" si="19"/>
        <v>20</v>
      </c>
      <c r="R42" s="52"/>
    </row>
    <row r="43" spans="1:19" ht="15.75" thickBot="1">
      <c r="A43" s="47" t="s">
        <v>120</v>
      </c>
      <c r="B43" s="96">
        <v>37</v>
      </c>
      <c r="C43" s="108">
        <v>13</v>
      </c>
      <c r="D43" s="103" t="s">
        <v>78</v>
      </c>
      <c r="E43" s="2">
        <v>80</v>
      </c>
      <c r="F43" s="3">
        <v>60</v>
      </c>
      <c r="G43" s="3">
        <v>50</v>
      </c>
      <c r="H43" s="3">
        <v>50</v>
      </c>
      <c r="I43" s="15">
        <f t="shared" si="0"/>
        <v>240</v>
      </c>
      <c r="J43" s="3">
        <v>76</v>
      </c>
      <c r="K43" s="3">
        <v>87</v>
      </c>
      <c r="L43" s="15">
        <f t="shared" si="6"/>
        <v>163</v>
      </c>
      <c r="M43" s="3">
        <f t="shared" si="2"/>
        <v>403</v>
      </c>
      <c r="N43" s="111">
        <f>SUM(M43+M44+M45)</f>
        <v>403</v>
      </c>
      <c r="O43" s="8">
        <f t="shared" si="17"/>
        <v>15</v>
      </c>
      <c r="P43" s="25">
        <f t="shared" si="18"/>
        <v>15</v>
      </c>
      <c r="Q43" s="25">
        <f t="shared" si="19"/>
        <v>15</v>
      </c>
      <c r="R43" s="50">
        <f t="shared" ref="R43" si="21">_xlfn.RANK.EQ(N43,N$7:N$84)</f>
        <v>25</v>
      </c>
    </row>
    <row r="44" spans="1:19" ht="15.75" thickBot="1">
      <c r="A44" s="48"/>
      <c r="B44" s="97"/>
      <c r="C44" s="108"/>
      <c r="D44" s="101"/>
      <c r="E44" s="4"/>
      <c r="F44" s="1"/>
      <c r="G44" s="1"/>
      <c r="H44" s="1"/>
      <c r="I44" s="16">
        <f t="shared" si="0"/>
        <v>0</v>
      </c>
      <c r="J44" s="1"/>
      <c r="K44" s="1"/>
      <c r="L44" s="16">
        <f t="shared" si="6"/>
        <v>0</v>
      </c>
      <c r="M44" s="1">
        <f t="shared" si="2"/>
        <v>0</v>
      </c>
      <c r="N44" s="112"/>
      <c r="O44" s="8">
        <f t="shared" si="17"/>
        <v>74</v>
      </c>
      <c r="P44" s="25">
        <f t="shared" si="18"/>
        <v>74</v>
      </c>
      <c r="Q44" s="25">
        <f t="shared" si="19"/>
        <v>74</v>
      </c>
      <c r="R44" s="51"/>
    </row>
    <row r="45" spans="1:19" ht="15.75" thickBot="1">
      <c r="A45" s="49"/>
      <c r="B45" s="98"/>
      <c r="C45" s="108"/>
      <c r="D45" s="102"/>
      <c r="E45" s="5"/>
      <c r="F45" s="6"/>
      <c r="G45" s="6"/>
      <c r="H45" s="6"/>
      <c r="I45" s="17">
        <f t="shared" si="0"/>
        <v>0</v>
      </c>
      <c r="J45" s="6"/>
      <c r="K45" s="6"/>
      <c r="L45" s="17">
        <f t="shared" si="6"/>
        <v>0</v>
      </c>
      <c r="M45" s="6">
        <f t="shared" si="2"/>
        <v>0</v>
      </c>
      <c r="N45" s="113"/>
      <c r="O45" s="8">
        <f t="shared" si="17"/>
        <v>74</v>
      </c>
      <c r="P45" s="25">
        <f t="shared" si="18"/>
        <v>74</v>
      </c>
      <c r="Q45" s="25">
        <f t="shared" si="19"/>
        <v>74</v>
      </c>
      <c r="R45" s="52"/>
    </row>
    <row r="46" spans="1:19" ht="15.75" thickBot="1">
      <c r="A46" s="47" t="s">
        <v>121</v>
      </c>
      <c r="B46" s="99">
        <v>38</v>
      </c>
      <c r="C46" s="108">
        <v>14</v>
      </c>
      <c r="D46" s="103" t="s">
        <v>79</v>
      </c>
      <c r="E46" s="2">
        <v>80</v>
      </c>
      <c r="F46" s="3">
        <v>75</v>
      </c>
      <c r="G46" s="3">
        <v>50</v>
      </c>
      <c r="H46" s="3">
        <v>15</v>
      </c>
      <c r="I46" s="15">
        <f t="shared" si="0"/>
        <v>220</v>
      </c>
      <c r="J46" s="3">
        <v>74</v>
      </c>
      <c r="K46" s="3">
        <v>92</v>
      </c>
      <c r="L46" s="15">
        <f t="shared" si="6"/>
        <v>166</v>
      </c>
      <c r="M46" s="3">
        <f t="shared" si="2"/>
        <v>386</v>
      </c>
      <c r="N46" s="111">
        <f>SUM(M46+M47+M48)</f>
        <v>987</v>
      </c>
      <c r="O46" s="8">
        <f t="shared" si="17"/>
        <v>23</v>
      </c>
      <c r="P46" s="25">
        <f t="shared" si="18"/>
        <v>28</v>
      </c>
      <c r="Q46" s="25">
        <f t="shared" si="19"/>
        <v>8</v>
      </c>
      <c r="R46" s="50">
        <f t="shared" ref="R46" si="22">_xlfn.RANK.EQ(N46,N$7:N$84)</f>
        <v>14</v>
      </c>
    </row>
    <row r="47" spans="1:19" ht="15.75" thickBot="1">
      <c r="A47" s="48" t="s">
        <v>121</v>
      </c>
      <c r="B47" s="99">
        <v>39</v>
      </c>
      <c r="C47" s="108">
        <v>39</v>
      </c>
      <c r="D47" s="101" t="s">
        <v>80</v>
      </c>
      <c r="E47" s="4">
        <v>50</v>
      </c>
      <c r="F47" s="1">
        <v>60</v>
      </c>
      <c r="G47" s="1">
        <v>25</v>
      </c>
      <c r="H47" s="1">
        <v>35</v>
      </c>
      <c r="I47" s="16">
        <f t="shared" si="0"/>
        <v>170</v>
      </c>
      <c r="J47" s="1">
        <v>47</v>
      </c>
      <c r="K47" s="1">
        <v>73</v>
      </c>
      <c r="L47" s="16">
        <f t="shared" si="6"/>
        <v>120</v>
      </c>
      <c r="M47" s="1">
        <f t="shared" si="2"/>
        <v>290</v>
      </c>
      <c r="N47" s="112"/>
      <c r="O47" s="8">
        <f t="shared" si="17"/>
        <v>55</v>
      </c>
      <c r="P47" s="25">
        <f t="shared" si="18"/>
        <v>55</v>
      </c>
      <c r="Q47" s="25">
        <f t="shared" si="19"/>
        <v>56</v>
      </c>
      <c r="R47" s="51"/>
    </row>
    <row r="48" spans="1:19" ht="15.75" thickBot="1">
      <c r="A48" s="49" t="s">
        <v>121</v>
      </c>
      <c r="B48" s="99">
        <v>40</v>
      </c>
      <c r="C48" s="108">
        <v>63</v>
      </c>
      <c r="D48" s="102" t="s">
        <v>81</v>
      </c>
      <c r="E48" s="5">
        <v>55</v>
      </c>
      <c r="F48" s="6">
        <v>50</v>
      </c>
      <c r="G48" s="6">
        <v>50</v>
      </c>
      <c r="H48" s="6">
        <v>25</v>
      </c>
      <c r="I48" s="17">
        <f t="shared" si="0"/>
        <v>180</v>
      </c>
      <c r="J48" s="6">
        <v>57</v>
      </c>
      <c r="K48" s="6">
        <v>74</v>
      </c>
      <c r="L48" s="17">
        <f t="shared" si="6"/>
        <v>131</v>
      </c>
      <c r="M48" s="6">
        <f t="shared" si="2"/>
        <v>311</v>
      </c>
      <c r="N48" s="113"/>
      <c r="O48" s="8">
        <f t="shared" si="17"/>
        <v>50</v>
      </c>
      <c r="P48" s="25">
        <f t="shared" si="18"/>
        <v>52</v>
      </c>
      <c r="Q48" s="25">
        <f t="shared" si="19"/>
        <v>49</v>
      </c>
      <c r="R48" s="52"/>
    </row>
    <row r="49" spans="1:18" ht="16.5" thickTop="1" thickBot="1">
      <c r="A49" s="47" t="s">
        <v>122</v>
      </c>
      <c r="B49" s="99">
        <v>41</v>
      </c>
      <c r="C49" s="108">
        <v>15</v>
      </c>
      <c r="D49" s="100" t="s">
        <v>82</v>
      </c>
      <c r="E49" s="2">
        <v>30</v>
      </c>
      <c r="F49" s="3">
        <v>45</v>
      </c>
      <c r="G49" s="3">
        <v>30</v>
      </c>
      <c r="H49" s="3">
        <v>35</v>
      </c>
      <c r="I49" s="15">
        <f t="shared" si="0"/>
        <v>140</v>
      </c>
      <c r="J49" s="3">
        <v>38</v>
      </c>
      <c r="K49" s="3">
        <v>86</v>
      </c>
      <c r="L49" s="17">
        <f t="shared" si="6"/>
        <v>124</v>
      </c>
      <c r="M49" s="3">
        <f t="shared" si="2"/>
        <v>264</v>
      </c>
      <c r="N49" s="111">
        <f>SUM(M49+M50+M51)</f>
        <v>604</v>
      </c>
      <c r="O49" s="8">
        <f t="shared" si="17"/>
        <v>64</v>
      </c>
      <c r="P49" s="25">
        <f t="shared" si="18"/>
        <v>64</v>
      </c>
      <c r="Q49" s="25">
        <f t="shared" si="19"/>
        <v>54</v>
      </c>
      <c r="R49" s="50">
        <f t="shared" ref="R49" si="23">_xlfn.RANK.EQ(N49,N$7:N$84)</f>
        <v>24</v>
      </c>
    </row>
    <row r="50" spans="1:18" ht="15.75" thickBot="1">
      <c r="A50" s="48" t="s">
        <v>122</v>
      </c>
      <c r="B50" s="99">
        <v>42</v>
      </c>
      <c r="C50" s="108">
        <v>40</v>
      </c>
      <c r="D50" s="101" t="s">
        <v>83</v>
      </c>
      <c r="E50" s="4">
        <v>15</v>
      </c>
      <c r="F50" s="1">
        <v>35</v>
      </c>
      <c r="G50" s="1">
        <v>35</v>
      </c>
      <c r="H50" s="1">
        <v>25</v>
      </c>
      <c r="I50" s="16">
        <f t="shared" si="0"/>
        <v>110</v>
      </c>
      <c r="J50" s="1">
        <v>38</v>
      </c>
      <c r="K50" s="1">
        <v>73</v>
      </c>
      <c r="L50" s="16">
        <f t="shared" si="6"/>
        <v>111</v>
      </c>
      <c r="M50" s="1">
        <f t="shared" si="2"/>
        <v>221</v>
      </c>
      <c r="N50" s="112"/>
      <c r="O50" s="8">
        <f t="shared" si="17"/>
        <v>70</v>
      </c>
      <c r="P50" s="25">
        <f t="shared" si="18"/>
        <v>70</v>
      </c>
      <c r="Q50" s="25">
        <f t="shared" si="19"/>
        <v>64</v>
      </c>
      <c r="R50" s="51"/>
    </row>
    <row r="51" spans="1:18" ht="15.75" thickBot="1">
      <c r="A51" s="49" t="s">
        <v>122</v>
      </c>
      <c r="B51" s="99">
        <v>43</v>
      </c>
      <c r="C51" s="108">
        <v>64</v>
      </c>
      <c r="D51" s="102" t="s">
        <v>84</v>
      </c>
      <c r="E51" s="5">
        <v>5</v>
      </c>
      <c r="F51" s="6">
        <v>0</v>
      </c>
      <c r="G51" s="6">
        <v>30</v>
      </c>
      <c r="H51" s="6">
        <v>0</v>
      </c>
      <c r="I51" s="17">
        <f t="shared" si="0"/>
        <v>35</v>
      </c>
      <c r="J51" s="6">
        <v>23</v>
      </c>
      <c r="K51" s="6">
        <v>61</v>
      </c>
      <c r="L51" s="17">
        <f t="shared" si="6"/>
        <v>84</v>
      </c>
      <c r="M51" s="6">
        <f t="shared" si="2"/>
        <v>119</v>
      </c>
      <c r="N51" s="113"/>
      <c r="O51" s="8">
        <f t="shared" si="17"/>
        <v>73</v>
      </c>
      <c r="P51" s="25">
        <f t="shared" si="18"/>
        <v>73</v>
      </c>
      <c r="Q51" s="25">
        <f t="shared" si="19"/>
        <v>71</v>
      </c>
      <c r="R51" s="52"/>
    </row>
    <row r="52" spans="1:18" ht="16.5" thickTop="1" thickBot="1">
      <c r="A52" s="47" t="s">
        <v>123</v>
      </c>
      <c r="B52" s="99">
        <v>44</v>
      </c>
      <c r="C52" s="108">
        <v>16</v>
      </c>
      <c r="D52" s="104" t="s">
        <v>85</v>
      </c>
      <c r="E52" s="43">
        <v>35</v>
      </c>
      <c r="F52" s="3">
        <v>55</v>
      </c>
      <c r="G52" s="3">
        <v>35</v>
      </c>
      <c r="H52" s="3">
        <v>20</v>
      </c>
      <c r="I52" s="15">
        <f t="shared" si="0"/>
        <v>145</v>
      </c>
      <c r="J52" s="3">
        <v>68</v>
      </c>
      <c r="K52" s="3">
        <v>87</v>
      </c>
      <c r="L52" s="15">
        <f t="shared" si="6"/>
        <v>155</v>
      </c>
      <c r="M52" s="3">
        <f>L52+I52</f>
        <v>300</v>
      </c>
      <c r="N52" s="111">
        <f>SUM(M52+M53+M54)</f>
        <v>927</v>
      </c>
      <c r="O52" s="8">
        <f t="shared" si="17"/>
        <v>52</v>
      </c>
      <c r="P52" s="25">
        <f t="shared" si="18"/>
        <v>62</v>
      </c>
      <c r="Q52" s="25">
        <f t="shared" si="19"/>
        <v>29</v>
      </c>
      <c r="R52" s="50">
        <f t="shared" ref="R52" si="24">_xlfn.RANK.EQ(N52,N$7:N$84)</f>
        <v>18</v>
      </c>
    </row>
    <row r="53" spans="1:18" ht="15.75" thickBot="1">
      <c r="A53" s="48" t="s">
        <v>123</v>
      </c>
      <c r="B53" s="99">
        <v>45</v>
      </c>
      <c r="C53" s="108">
        <v>41</v>
      </c>
      <c r="D53" s="105" t="s">
        <v>86</v>
      </c>
      <c r="E53" s="44">
        <v>45</v>
      </c>
      <c r="F53" s="1">
        <v>40</v>
      </c>
      <c r="G53" s="1">
        <v>30</v>
      </c>
      <c r="H53" s="1">
        <v>25</v>
      </c>
      <c r="I53" s="16">
        <f t="shared" si="0"/>
        <v>140</v>
      </c>
      <c r="J53" s="1">
        <v>74</v>
      </c>
      <c r="K53" s="1">
        <v>75</v>
      </c>
      <c r="L53" s="16">
        <f t="shared" si="6"/>
        <v>149</v>
      </c>
      <c r="M53" s="1">
        <f>L53+I53</f>
        <v>289</v>
      </c>
      <c r="N53" s="112"/>
      <c r="O53" s="8">
        <f t="shared" si="17"/>
        <v>56</v>
      </c>
      <c r="P53" s="25">
        <f t="shared" si="18"/>
        <v>64</v>
      </c>
      <c r="Q53" s="25">
        <f t="shared" si="19"/>
        <v>34</v>
      </c>
      <c r="R53" s="51"/>
    </row>
    <row r="54" spans="1:18" ht="15.75" thickBot="1">
      <c r="A54" s="49" t="s">
        <v>123</v>
      </c>
      <c r="B54" s="99">
        <v>46</v>
      </c>
      <c r="C54" s="108">
        <v>65</v>
      </c>
      <c r="D54" s="106" t="s">
        <v>87</v>
      </c>
      <c r="E54" s="45">
        <v>50</v>
      </c>
      <c r="F54" s="6">
        <v>70</v>
      </c>
      <c r="G54" s="6">
        <v>50</v>
      </c>
      <c r="H54" s="6">
        <v>25</v>
      </c>
      <c r="I54" s="17">
        <f t="shared" si="0"/>
        <v>195</v>
      </c>
      <c r="J54" s="6">
        <v>59</v>
      </c>
      <c r="K54" s="6">
        <v>84</v>
      </c>
      <c r="L54" s="17">
        <f t="shared" si="6"/>
        <v>143</v>
      </c>
      <c r="M54" s="6">
        <f t="shared" si="2"/>
        <v>338</v>
      </c>
      <c r="N54" s="113"/>
      <c r="O54" s="8">
        <f t="shared" si="17"/>
        <v>45</v>
      </c>
      <c r="P54" s="25">
        <f t="shared" si="18"/>
        <v>44</v>
      </c>
      <c r="Q54" s="25">
        <f t="shared" si="19"/>
        <v>42</v>
      </c>
      <c r="R54" s="52"/>
    </row>
    <row r="55" spans="1:18" ht="15.75" thickBot="1">
      <c r="A55" s="47" t="s">
        <v>124</v>
      </c>
      <c r="B55" s="99">
        <v>47</v>
      </c>
      <c r="C55" s="108">
        <v>17</v>
      </c>
      <c r="D55" s="101" t="s">
        <v>88</v>
      </c>
      <c r="E55" s="2">
        <v>85</v>
      </c>
      <c r="F55" s="3">
        <v>70</v>
      </c>
      <c r="G55" s="3">
        <v>40</v>
      </c>
      <c r="H55" s="3">
        <v>40</v>
      </c>
      <c r="I55" s="15">
        <f t="shared" si="0"/>
        <v>235</v>
      </c>
      <c r="J55" s="3">
        <v>59</v>
      </c>
      <c r="K55" s="3">
        <v>60</v>
      </c>
      <c r="L55" s="15">
        <f t="shared" si="6"/>
        <v>119</v>
      </c>
      <c r="M55" s="3">
        <f t="shared" si="2"/>
        <v>354</v>
      </c>
      <c r="N55" s="111">
        <f t="shared" ref="N55" si="25">SUM(M55+M56+M57)</f>
        <v>354</v>
      </c>
      <c r="O55" s="8">
        <f t="shared" si="17"/>
        <v>39</v>
      </c>
      <c r="P55" s="25">
        <f t="shared" si="18"/>
        <v>20</v>
      </c>
      <c r="Q55" s="25">
        <f t="shared" si="19"/>
        <v>57</v>
      </c>
      <c r="R55" s="50">
        <f t="shared" ref="R55" si="26">_xlfn.RANK.EQ(N55,N$7:N$84)</f>
        <v>26</v>
      </c>
    </row>
    <row r="56" spans="1:18" ht="15.75" thickBot="1">
      <c r="A56" s="48"/>
      <c r="B56" s="99"/>
      <c r="C56" s="108"/>
      <c r="D56" s="101"/>
      <c r="E56" s="4"/>
      <c r="F56" s="1"/>
      <c r="G56" s="1"/>
      <c r="H56" s="1"/>
      <c r="I56" s="16">
        <f t="shared" si="0"/>
        <v>0</v>
      </c>
      <c r="J56" s="1"/>
      <c r="K56" s="1"/>
      <c r="L56" s="16">
        <f t="shared" si="6"/>
        <v>0</v>
      </c>
      <c r="M56" s="1">
        <f t="shared" si="2"/>
        <v>0</v>
      </c>
      <c r="N56" s="112"/>
      <c r="O56" s="8">
        <f t="shared" si="17"/>
        <v>74</v>
      </c>
      <c r="P56" s="25">
        <f t="shared" si="18"/>
        <v>74</v>
      </c>
      <c r="Q56" s="25">
        <f t="shared" si="19"/>
        <v>74</v>
      </c>
      <c r="R56" s="51"/>
    </row>
    <row r="57" spans="1:18" ht="15.75" thickBot="1">
      <c r="A57" s="49"/>
      <c r="B57" s="99"/>
      <c r="C57" s="108"/>
      <c r="D57" s="102"/>
      <c r="E57" s="5"/>
      <c r="F57" s="6"/>
      <c r="G57" s="6"/>
      <c r="H57" s="6"/>
      <c r="I57" s="17">
        <f t="shared" si="0"/>
        <v>0</v>
      </c>
      <c r="J57" s="6"/>
      <c r="K57" s="6"/>
      <c r="L57" s="17">
        <f t="shared" si="6"/>
        <v>0</v>
      </c>
      <c r="M57" s="6">
        <f t="shared" si="2"/>
        <v>0</v>
      </c>
      <c r="N57" s="113"/>
      <c r="O57" s="8">
        <f t="shared" si="17"/>
        <v>74</v>
      </c>
      <c r="P57" s="25">
        <f t="shared" si="18"/>
        <v>74</v>
      </c>
      <c r="Q57" s="25">
        <f t="shared" si="19"/>
        <v>74</v>
      </c>
      <c r="R57" s="52"/>
    </row>
    <row r="58" spans="1:18" ht="15.75" thickBot="1">
      <c r="A58" s="47" t="s">
        <v>125</v>
      </c>
      <c r="B58" s="99">
        <v>48</v>
      </c>
      <c r="C58" s="108">
        <v>18</v>
      </c>
      <c r="D58" s="103" t="s">
        <v>89</v>
      </c>
      <c r="E58" s="2">
        <v>75</v>
      </c>
      <c r="F58" s="3">
        <v>60</v>
      </c>
      <c r="G58" s="3">
        <v>40</v>
      </c>
      <c r="H58" s="3">
        <v>40</v>
      </c>
      <c r="I58" s="15">
        <f t="shared" si="0"/>
        <v>215</v>
      </c>
      <c r="J58" s="3">
        <v>88</v>
      </c>
      <c r="K58" s="3">
        <v>81</v>
      </c>
      <c r="L58" s="15">
        <f t="shared" si="6"/>
        <v>169</v>
      </c>
      <c r="M58" s="3">
        <f t="shared" si="2"/>
        <v>384</v>
      </c>
      <c r="N58" s="111">
        <f t="shared" ref="N58" si="27">SUM(M58+M59+M60)</f>
        <v>1215</v>
      </c>
      <c r="O58" s="8">
        <f t="shared" si="17"/>
        <v>26</v>
      </c>
      <c r="P58" s="25">
        <f t="shared" si="18"/>
        <v>30</v>
      </c>
      <c r="Q58" s="25">
        <f t="shared" si="19"/>
        <v>7</v>
      </c>
      <c r="R58" s="50">
        <f t="shared" ref="R58" si="28">_xlfn.RANK.EQ(N58,N$7:N$84)</f>
        <v>4</v>
      </c>
    </row>
    <row r="59" spans="1:18" ht="15.75" thickBot="1">
      <c r="A59" s="48" t="s">
        <v>125</v>
      </c>
      <c r="B59" s="99">
        <v>49</v>
      </c>
      <c r="C59" s="108">
        <v>42</v>
      </c>
      <c r="D59" s="101" t="s">
        <v>90</v>
      </c>
      <c r="E59" s="4">
        <v>80</v>
      </c>
      <c r="F59" s="1">
        <v>75</v>
      </c>
      <c r="G59" s="1">
        <v>45</v>
      </c>
      <c r="H59" s="1">
        <v>40</v>
      </c>
      <c r="I59" s="16">
        <f t="shared" si="0"/>
        <v>240</v>
      </c>
      <c r="J59" s="1">
        <v>65</v>
      </c>
      <c r="K59" s="1">
        <v>91</v>
      </c>
      <c r="L59" s="16">
        <f t="shared" si="6"/>
        <v>156</v>
      </c>
      <c r="M59" s="1">
        <f t="shared" si="2"/>
        <v>396</v>
      </c>
      <c r="N59" s="112"/>
      <c r="O59" s="8">
        <f t="shared" si="17"/>
        <v>19</v>
      </c>
      <c r="P59" s="25">
        <f t="shared" si="18"/>
        <v>15</v>
      </c>
      <c r="Q59" s="25">
        <f t="shared" si="19"/>
        <v>27</v>
      </c>
      <c r="R59" s="51"/>
    </row>
    <row r="60" spans="1:18" ht="15.75" thickBot="1">
      <c r="A60" s="49" t="s">
        <v>125</v>
      </c>
      <c r="B60" s="99">
        <v>50</v>
      </c>
      <c r="C60" s="108">
        <v>66</v>
      </c>
      <c r="D60" s="102" t="s">
        <v>91</v>
      </c>
      <c r="E60" s="5">
        <v>80</v>
      </c>
      <c r="F60" s="6">
        <v>90</v>
      </c>
      <c r="G60" s="6">
        <v>50</v>
      </c>
      <c r="H60" s="6">
        <v>50</v>
      </c>
      <c r="I60" s="17">
        <f t="shared" si="0"/>
        <v>270</v>
      </c>
      <c r="J60" s="6">
        <v>76</v>
      </c>
      <c r="K60" s="6">
        <v>89</v>
      </c>
      <c r="L60" s="17">
        <f t="shared" si="6"/>
        <v>165</v>
      </c>
      <c r="M60" s="6">
        <f t="shared" si="2"/>
        <v>435</v>
      </c>
      <c r="N60" s="113"/>
      <c r="O60" s="8">
        <f t="shared" si="17"/>
        <v>3</v>
      </c>
      <c r="P60" s="25">
        <f t="shared" si="18"/>
        <v>5</v>
      </c>
      <c r="Q60" s="25">
        <f t="shared" si="19"/>
        <v>10</v>
      </c>
      <c r="R60" s="52"/>
    </row>
    <row r="61" spans="1:18" ht="15.75" thickBot="1">
      <c r="A61" s="47" t="s">
        <v>126</v>
      </c>
      <c r="B61" s="99">
        <v>51</v>
      </c>
      <c r="C61" s="108">
        <v>19</v>
      </c>
      <c r="D61" s="103" t="s">
        <v>92</v>
      </c>
      <c r="E61" s="2">
        <v>55</v>
      </c>
      <c r="F61" s="3">
        <v>50</v>
      </c>
      <c r="G61" s="3">
        <v>40</v>
      </c>
      <c r="H61" s="3">
        <v>30</v>
      </c>
      <c r="I61" s="15">
        <f t="shared" si="0"/>
        <v>175</v>
      </c>
      <c r="J61" s="3">
        <v>49</v>
      </c>
      <c r="K61" s="3">
        <v>56</v>
      </c>
      <c r="L61" s="15">
        <f t="shared" si="6"/>
        <v>105</v>
      </c>
      <c r="M61" s="3">
        <f t="shared" si="2"/>
        <v>280</v>
      </c>
      <c r="N61" s="111">
        <f t="shared" ref="N61" si="29">SUM(M61+M62+M63)</f>
        <v>918</v>
      </c>
      <c r="O61" s="8">
        <f t="shared" si="17"/>
        <v>62</v>
      </c>
      <c r="P61" s="25">
        <f t="shared" si="18"/>
        <v>53</v>
      </c>
      <c r="Q61" s="25">
        <f t="shared" si="19"/>
        <v>67</v>
      </c>
      <c r="R61" s="50">
        <f t="shared" ref="R61" si="30">_xlfn.RANK.EQ(N61,N$7:N$84)</f>
        <v>19</v>
      </c>
    </row>
    <row r="62" spans="1:18" ht="15.75" thickBot="1">
      <c r="A62" s="48" t="s">
        <v>126</v>
      </c>
      <c r="B62" s="99">
        <v>52</v>
      </c>
      <c r="C62" s="108">
        <v>43</v>
      </c>
      <c r="D62" s="101" t="s">
        <v>135</v>
      </c>
      <c r="E62" s="4">
        <v>30</v>
      </c>
      <c r="F62" s="1">
        <v>45</v>
      </c>
      <c r="G62" s="1">
        <v>20</v>
      </c>
      <c r="H62" s="1">
        <v>15</v>
      </c>
      <c r="I62" s="16">
        <f t="shared" si="0"/>
        <v>110</v>
      </c>
      <c r="J62" s="1">
        <v>37</v>
      </c>
      <c r="K62" s="1">
        <v>84</v>
      </c>
      <c r="L62" s="16">
        <f t="shared" si="6"/>
        <v>121</v>
      </c>
      <c r="M62" s="1">
        <f t="shared" si="2"/>
        <v>231</v>
      </c>
      <c r="N62" s="112"/>
      <c r="O62" s="8">
        <f t="shared" si="17"/>
        <v>68</v>
      </c>
      <c r="P62" s="25">
        <f t="shared" si="18"/>
        <v>70</v>
      </c>
      <c r="Q62" s="25">
        <f t="shared" si="19"/>
        <v>55</v>
      </c>
      <c r="R62" s="51"/>
    </row>
    <row r="63" spans="1:18" ht="15.75" thickBot="1">
      <c r="A63" s="49" t="s">
        <v>126</v>
      </c>
      <c r="B63" s="99">
        <v>53</v>
      </c>
      <c r="C63" s="108">
        <v>67</v>
      </c>
      <c r="D63" s="102" t="s">
        <v>93</v>
      </c>
      <c r="E63" s="5">
        <v>70</v>
      </c>
      <c r="F63" s="6">
        <v>60</v>
      </c>
      <c r="G63" s="6">
        <v>45</v>
      </c>
      <c r="H63" s="6">
        <v>50</v>
      </c>
      <c r="I63" s="17">
        <f t="shared" si="0"/>
        <v>225</v>
      </c>
      <c r="J63" s="6">
        <v>88</v>
      </c>
      <c r="K63" s="6">
        <v>94</v>
      </c>
      <c r="L63" s="17">
        <f t="shared" si="6"/>
        <v>182</v>
      </c>
      <c r="M63" s="6">
        <f t="shared" si="2"/>
        <v>407</v>
      </c>
      <c r="N63" s="113"/>
      <c r="O63" s="8">
        <f t="shared" si="17"/>
        <v>12</v>
      </c>
      <c r="P63" s="25">
        <f t="shared" si="18"/>
        <v>26</v>
      </c>
      <c r="Q63" s="25">
        <f t="shared" si="19"/>
        <v>2</v>
      </c>
      <c r="R63" s="52"/>
    </row>
    <row r="64" spans="1:18" ht="15.75" thickBot="1">
      <c r="A64" s="47" t="s">
        <v>127</v>
      </c>
      <c r="B64" s="99">
        <v>54</v>
      </c>
      <c r="C64" s="108">
        <v>20</v>
      </c>
      <c r="D64" s="103" t="s">
        <v>94</v>
      </c>
      <c r="E64" s="2">
        <v>75</v>
      </c>
      <c r="F64" s="3">
        <v>60</v>
      </c>
      <c r="G64" s="3">
        <v>35</v>
      </c>
      <c r="H64" s="3">
        <v>40</v>
      </c>
      <c r="I64" s="15">
        <f t="shared" si="0"/>
        <v>210</v>
      </c>
      <c r="J64" s="3">
        <v>44</v>
      </c>
      <c r="K64" s="3">
        <v>84</v>
      </c>
      <c r="L64" s="15">
        <f t="shared" si="6"/>
        <v>128</v>
      </c>
      <c r="M64" s="3">
        <f t="shared" si="2"/>
        <v>338</v>
      </c>
      <c r="N64" s="111">
        <f t="shared" ref="N64" si="31">SUM(M64+M65+M66)</f>
        <v>1091</v>
      </c>
      <c r="O64" s="8">
        <f t="shared" si="17"/>
        <v>45</v>
      </c>
      <c r="P64" s="25">
        <f t="shared" si="18"/>
        <v>35</v>
      </c>
      <c r="Q64" s="25">
        <f t="shared" si="19"/>
        <v>51</v>
      </c>
      <c r="R64" s="50">
        <f t="shared" ref="R64" si="32">_xlfn.RANK.EQ(N64,N$7:N$84)</f>
        <v>10</v>
      </c>
    </row>
    <row r="65" spans="1:18" ht="15.75" thickBot="1">
      <c r="A65" s="48" t="s">
        <v>127</v>
      </c>
      <c r="B65" s="99">
        <v>55</v>
      </c>
      <c r="C65" s="108">
        <v>44</v>
      </c>
      <c r="D65" s="101" t="s">
        <v>112</v>
      </c>
      <c r="E65" s="4">
        <v>65</v>
      </c>
      <c r="F65" s="1">
        <v>75</v>
      </c>
      <c r="G65" s="1">
        <v>45</v>
      </c>
      <c r="H65" s="1">
        <v>30</v>
      </c>
      <c r="I65" s="16">
        <f t="shared" si="0"/>
        <v>215</v>
      </c>
      <c r="J65" s="1">
        <v>75</v>
      </c>
      <c r="K65" s="1">
        <v>79</v>
      </c>
      <c r="L65" s="16">
        <f t="shared" si="6"/>
        <v>154</v>
      </c>
      <c r="M65" s="1">
        <f t="shared" si="2"/>
        <v>369</v>
      </c>
      <c r="N65" s="112"/>
      <c r="O65" s="8">
        <f t="shared" si="17"/>
        <v>30</v>
      </c>
      <c r="P65" s="25">
        <f t="shared" si="18"/>
        <v>30</v>
      </c>
      <c r="Q65" s="25">
        <f t="shared" si="19"/>
        <v>31</v>
      </c>
      <c r="R65" s="51"/>
    </row>
    <row r="66" spans="1:18" ht="15.75" thickBot="1">
      <c r="A66" s="49" t="s">
        <v>127</v>
      </c>
      <c r="B66" s="99">
        <v>56</v>
      </c>
      <c r="C66" s="108">
        <v>68</v>
      </c>
      <c r="D66" s="102" t="s">
        <v>95</v>
      </c>
      <c r="E66" s="5">
        <v>80</v>
      </c>
      <c r="F66" s="6">
        <v>85</v>
      </c>
      <c r="G66" s="6">
        <v>50</v>
      </c>
      <c r="H66" s="6">
        <v>40</v>
      </c>
      <c r="I66" s="17">
        <f t="shared" si="0"/>
        <v>255</v>
      </c>
      <c r="J66" s="6">
        <v>53</v>
      </c>
      <c r="K66" s="6">
        <v>76</v>
      </c>
      <c r="L66" s="17">
        <f t="shared" si="6"/>
        <v>129</v>
      </c>
      <c r="M66" s="6">
        <f t="shared" si="2"/>
        <v>384</v>
      </c>
      <c r="N66" s="113"/>
      <c r="O66" s="8">
        <f t="shared" si="17"/>
        <v>26</v>
      </c>
      <c r="P66" s="25">
        <f t="shared" si="18"/>
        <v>9</v>
      </c>
      <c r="Q66" s="25">
        <f t="shared" si="19"/>
        <v>50</v>
      </c>
      <c r="R66" s="52"/>
    </row>
    <row r="67" spans="1:18" ht="15.75" thickBot="1">
      <c r="A67" s="47" t="s">
        <v>128</v>
      </c>
      <c r="B67" s="99">
        <v>57</v>
      </c>
      <c r="C67" s="108">
        <v>21</v>
      </c>
      <c r="D67" s="103" t="s">
        <v>96</v>
      </c>
      <c r="E67" s="2">
        <v>65</v>
      </c>
      <c r="F67" s="3">
        <v>85</v>
      </c>
      <c r="G67" s="3">
        <v>50</v>
      </c>
      <c r="H67" s="3">
        <v>35</v>
      </c>
      <c r="I67" s="15">
        <f t="shared" si="0"/>
        <v>235</v>
      </c>
      <c r="J67" s="3">
        <v>46</v>
      </c>
      <c r="K67" s="3">
        <v>82</v>
      </c>
      <c r="L67" s="15">
        <f t="shared" si="6"/>
        <v>128</v>
      </c>
      <c r="M67" s="3">
        <f t="shared" si="2"/>
        <v>363</v>
      </c>
      <c r="N67" s="111">
        <f t="shared" ref="N67" si="33">SUM(M67+M68+M69)</f>
        <v>1118</v>
      </c>
      <c r="O67" s="8">
        <f t="shared" si="17"/>
        <v>34</v>
      </c>
      <c r="P67" s="25">
        <f t="shared" si="18"/>
        <v>20</v>
      </c>
      <c r="Q67" s="25">
        <f t="shared" si="19"/>
        <v>51</v>
      </c>
      <c r="R67" s="50">
        <f t="shared" ref="R67" si="34">_xlfn.RANK.EQ(N67,N$7:N$84)</f>
        <v>8</v>
      </c>
    </row>
    <row r="68" spans="1:18" ht="15.75" thickBot="1">
      <c r="A68" s="48" t="s">
        <v>128</v>
      </c>
      <c r="B68" s="99">
        <v>58</v>
      </c>
      <c r="C68" s="108">
        <v>45</v>
      </c>
      <c r="D68" s="101" t="s">
        <v>97</v>
      </c>
      <c r="E68" s="4">
        <v>70</v>
      </c>
      <c r="F68" s="1">
        <v>60</v>
      </c>
      <c r="G68" s="1">
        <v>50</v>
      </c>
      <c r="H68" s="1">
        <v>30</v>
      </c>
      <c r="I68" s="16">
        <f t="shared" si="0"/>
        <v>210</v>
      </c>
      <c r="J68" s="1">
        <v>75</v>
      </c>
      <c r="K68" s="1">
        <v>83</v>
      </c>
      <c r="L68" s="16">
        <f t="shared" si="6"/>
        <v>158</v>
      </c>
      <c r="M68" s="1">
        <f t="shared" si="2"/>
        <v>368</v>
      </c>
      <c r="N68" s="112"/>
      <c r="O68" s="8">
        <f t="shared" si="17"/>
        <v>32</v>
      </c>
      <c r="P68" s="25">
        <f t="shared" si="18"/>
        <v>35</v>
      </c>
      <c r="Q68" s="25">
        <f t="shared" si="19"/>
        <v>24</v>
      </c>
      <c r="R68" s="51"/>
    </row>
    <row r="69" spans="1:18" ht="15.75" thickBot="1">
      <c r="A69" s="49" t="s">
        <v>128</v>
      </c>
      <c r="B69" s="99">
        <v>59</v>
      </c>
      <c r="C69" s="108">
        <v>69</v>
      </c>
      <c r="D69" s="102" t="s">
        <v>98</v>
      </c>
      <c r="E69" s="5">
        <v>65</v>
      </c>
      <c r="F69" s="6">
        <v>75</v>
      </c>
      <c r="G69" s="6">
        <v>40</v>
      </c>
      <c r="H69" s="6">
        <v>50</v>
      </c>
      <c r="I69" s="17">
        <f t="shared" si="0"/>
        <v>230</v>
      </c>
      <c r="J69" s="6">
        <v>83</v>
      </c>
      <c r="K69" s="6">
        <v>74</v>
      </c>
      <c r="L69" s="17">
        <f t="shared" si="6"/>
        <v>157</v>
      </c>
      <c r="M69" s="6">
        <f t="shared" si="2"/>
        <v>387</v>
      </c>
      <c r="N69" s="113"/>
      <c r="O69" s="8">
        <f t="shared" si="17"/>
        <v>22</v>
      </c>
      <c r="P69" s="25">
        <f t="shared" si="18"/>
        <v>23</v>
      </c>
      <c r="Q69" s="25">
        <f t="shared" si="19"/>
        <v>26</v>
      </c>
      <c r="R69" s="52"/>
    </row>
    <row r="70" spans="1:18" ht="15.75" thickBot="1">
      <c r="A70" s="47" t="s">
        <v>129</v>
      </c>
      <c r="B70" s="99">
        <v>60</v>
      </c>
      <c r="C70" s="108">
        <v>22</v>
      </c>
      <c r="D70" s="103" t="s">
        <v>99</v>
      </c>
      <c r="E70" s="2">
        <v>45</v>
      </c>
      <c r="F70" s="3">
        <v>60</v>
      </c>
      <c r="G70" s="3">
        <v>20</v>
      </c>
      <c r="H70" s="3">
        <v>40</v>
      </c>
      <c r="I70" s="15">
        <f t="shared" si="0"/>
        <v>165</v>
      </c>
      <c r="J70" s="3">
        <v>59</v>
      </c>
      <c r="K70" s="3">
        <v>87</v>
      </c>
      <c r="L70" s="15">
        <f t="shared" si="6"/>
        <v>146</v>
      </c>
      <c r="M70" s="3">
        <f t="shared" si="2"/>
        <v>311</v>
      </c>
      <c r="N70" s="111">
        <f t="shared" ref="N70" si="35">SUM(M70+M71+M72)</f>
        <v>990</v>
      </c>
      <c r="O70" s="8">
        <f t="shared" si="17"/>
        <v>50</v>
      </c>
      <c r="P70" s="25">
        <f t="shared" si="18"/>
        <v>58</v>
      </c>
      <c r="Q70" s="25">
        <f t="shared" si="19"/>
        <v>37</v>
      </c>
      <c r="R70" s="50">
        <f t="shared" ref="R70" si="36">_xlfn.RANK.EQ(N70,N$7:N$84)</f>
        <v>13</v>
      </c>
    </row>
    <row r="71" spans="1:18" ht="15.75" thickBot="1">
      <c r="A71" s="48" t="s">
        <v>129</v>
      </c>
      <c r="B71" s="99">
        <v>61</v>
      </c>
      <c r="C71" s="108">
        <v>46</v>
      </c>
      <c r="D71" s="101" t="s">
        <v>100</v>
      </c>
      <c r="E71" s="4">
        <v>35</v>
      </c>
      <c r="F71" s="1">
        <v>60</v>
      </c>
      <c r="G71" s="1">
        <v>40</v>
      </c>
      <c r="H71" s="1">
        <v>35</v>
      </c>
      <c r="I71" s="16">
        <f t="shared" ref="I71:I84" si="37">SUM(E71:H71)</f>
        <v>170</v>
      </c>
      <c r="J71" s="1">
        <v>58</v>
      </c>
      <c r="K71" s="1">
        <v>59</v>
      </c>
      <c r="L71" s="16">
        <f t="shared" si="6"/>
        <v>117</v>
      </c>
      <c r="M71" s="1">
        <f t="shared" ref="M71:M84" si="38">L71+I71</f>
        <v>287</v>
      </c>
      <c r="N71" s="112"/>
      <c r="O71" s="8">
        <f t="shared" ref="O71:O84" si="39">_xlfn.RANK.EQ(M71,M$7:M$84)</f>
        <v>58</v>
      </c>
      <c r="P71" s="25">
        <f t="shared" ref="P71:P84" si="40">_xlfn.RANK.EQ(I71,I$7:I$84)</f>
        <v>55</v>
      </c>
      <c r="Q71" s="25">
        <f t="shared" ref="Q71:Q84" si="41">_xlfn.RANK.EQ(L71,L$7:L$84)</f>
        <v>59</v>
      </c>
      <c r="R71" s="51"/>
    </row>
    <row r="72" spans="1:18" ht="15.75" thickBot="1">
      <c r="A72" s="49" t="s">
        <v>129</v>
      </c>
      <c r="B72" s="99">
        <v>62</v>
      </c>
      <c r="C72" s="108">
        <v>70</v>
      </c>
      <c r="D72" s="102" t="s">
        <v>101</v>
      </c>
      <c r="E72" s="5">
        <v>70</v>
      </c>
      <c r="F72" s="6">
        <v>65</v>
      </c>
      <c r="G72" s="6">
        <v>50</v>
      </c>
      <c r="H72" s="6">
        <v>45</v>
      </c>
      <c r="I72" s="17">
        <f t="shared" si="37"/>
        <v>230</v>
      </c>
      <c r="J72" s="6">
        <v>74</v>
      </c>
      <c r="K72" s="6">
        <v>88</v>
      </c>
      <c r="L72" s="17">
        <f t="shared" si="6"/>
        <v>162</v>
      </c>
      <c r="M72" s="6">
        <f t="shared" si="38"/>
        <v>392</v>
      </c>
      <c r="N72" s="113"/>
      <c r="O72" s="8">
        <f t="shared" si="39"/>
        <v>20</v>
      </c>
      <c r="P72" s="25">
        <f t="shared" si="40"/>
        <v>23</v>
      </c>
      <c r="Q72" s="25">
        <f t="shared" si="41"/>
        <v>16</v>
      </c>
      <c r="R72" s="52"/>
    </row>
    <row r="73" spans="1:18" ht="15.75" thickBot="1">
      <c r="A73" s="47" t="s">
        <v>130</v>
      </c>
      <c r="B73" s="99">
        <v>63</v>
      </c>
      <c r="C73" s="108">
        <v>23</v>
      </c>
      <c r="D73" s="103" t="s">
        <v>102</v>
      </c>
      <c r="E73" s="2">
        <v>20</v>
      </c>
      <c r="F73" s="3">
        <v>35</v>
      </c>
      <c r="G73" s="3">
        <v>20</v>
      </c>
      <c r="H73" s="3">
        <v>40</v>
      </c>
      <c r="I73" s="15">
        <f t="shared" si="37"/>
        <v>115</v>
      </c>
      <c r="J73" s="3">
        <v>53</v>
      </c>
      <c r="K73" s="3">
        <v>64</v>
      </c>
      <c r="L73" s="15">
        <f t="shared" ref="L73:L84" si="42">SUM(J73:K73)</f>
        <v>117</v>
      </c>
      <c r="M73" s="3">
        <f t="shared" si="38"/>
        <v>232</v>
      </c>
      <c r="N73" s="111">
        <f t="shared" ref="N73" si="43">SUM(M73+M74+M75)</f>
        <v>849</v>
      </c>
      <c r="O73" s="8">
        <f t="shared" si="39"/>
        <v>67</v>
      </c>
      <c r="P73" s="25">
        <f t="shared" si="40"/>
        <v>68</v>
      </c>
      <c r="Q73" s="25">
        <f t="shared" si="41"/>
        <v>59</v>
      </c>
      <c r="R73" s="50">
        <f t="shared" ref="R73" si="44">_xlfn.RANK.EQ(N73,N$7:N$84)</f>
        <v>20</v>
      </c>
    </row>
    <row r="74" spans="1:18" ht="15.75" thickBot="1">
      <c r="A74" s="48" t="s">
        <v>130</v>
      </c>
      <c r="B74" s="99">
        <v>64</v>
      </c>
      <c r="C74" s="108">
        <v>47</v>
      </c>
      <c r="D74" s="101" t="s">
        <v>103</v>
      </c>
      <c r="E74" s="4">
        <v>55</v>
      </c>
      <c r="F74" s="1">
        <v>45</v>
      </c>
      <c r="G74" s="1">
        <v>45</v>
      </c>
      <c r="H74" s="1">
        <v>30</v>
      </c>
      <c r="I74" s="16">
        <f t="shared" si="37"/>
        <v>175</v>
      </c>
      <c r="J74" s="1">
        <v>27</v>
      </c>
      <c r="K74" s="1">
        <v>86</v>
      </c>
      <c r="L74" s="16">
        <f t="shared" si="42"/>
        <v>113</v>
      </c>
      <c r="M74" s="1">
        <f t="shared" si="38"/>
        <v>288</v>
      </c>
      <c r="N74" s="112"/>
      <c r="O74" s="8">
        <f t="shared" si="39"/>
        <v>57</v>
      </c>
      <c r="P74" s="25">
        <f t="shared" si="40"/>
        <v>53</v>
      </c>
      <c r="Q74" s="25">
        <f t="shared" si="41"/>
        <v>63</v>
      </c>
      <c r="R74" s="51"/>
    </row>
    <row r="75" spans="1:18" ht="15.75" thickBot="1">
      <c r="A75" s="49" t="s">
        <v>130</v>
      </c>
      <c r="B75" s="99">
        <v>65</v>
      </c>
      <c r="C75" s="108">
        <v>71</v>
      </c>
      <c r="D75" s="102" t="s">
        <v>104</v>
      </c>
      <c r="E75" s="5">
        <v>70</v>
      </c>
      <c r="F75" s="6">
        <v>40</v>
      </c>
      <c r="G75" s="6">
        <v>45</v>
      </c>
      <c r="H75" s="6">
        <v>35</v>
      </c>
      <c r="I75" s="17">
        <f t="shared" si="37"/>
        <v>190</v>
      </c>
      <c r="J75" s="6">
        <v>59</v>
      </c>
      <c r="K75" s="6">
        <v>80</v>
      </c>
      <c r="L75" s="17">
        <f t="shared" si="42"/>
        <v>139</v>
      </c>
      <c r="M75" s="6">
        <f t="shared" si="38"/>
        <v>329</v>
      </c>
      <c r="N75" s="113"/>
      <c r="O75" s="8">
        <f t="shared" si="39"/>
        <v>47</v>
      </c>
      <c r="P75" s="25">
        <f t="shared" si="40"/>
        <v>47</v>
      </c>
      <c r="Q75" s="25">
        <f t="shared" si="41"/>
        <v>44</v>
      </c>
      <c r="R75" s="52"/>
    </row>
    <row r="76" spans="1:18" ht="15.75" thickBot="1">
      <c r="A76" s="47" t="s">
        <v>131</v>
      </c>
      <c r="B76" s="99">
        <v>66</v>
      </c>
      <c r="C76" s="108">
        <v>24</v>
      </c>
      <c r="D76" s="103" t="s">
        <v>105</v>
      </c>
      <c r="E76" s="2">
        <v>80</v>
      </c>
      <c r="F76" s="3">
        <v>95</v>
      </c>
      <c r="G76" s="3">
        <v>50</v>
      </c>
      <c r="H76" s="3">
        <v>45</v>
      </c>
      <c r="I76" s="15">
        <f t="shared" si="37"/>
        <v>270</v>
      </c>
      <c r="J76" s="3">
        <v>48</v>
      </c>
      <c r="K76" s="3">
        <v>86</v>
      </c>
      <c r="L76" s="15">
        <f t="shared" si="42"/>
        <v>134</v>
      </c>
      <c r="M76" s="3">
        <f t="shared" si="38"/>
        <v>404</v>
      </c>
      <c r="N76" s="111">
        <f t="shared" ref="N76" si="45">SUM(M76+M77+M78)</f>
        <v>1158</v>
      </c>
      <c r="O76" s="8">
        <f t="shared" si="39"/>
        <v>14</v>
      </c>
      <c r="P76" s="25">
        <f t="shared" si="40"/>
        <v>5</v>
      </c>
      <c r="Q76" s="25">
        <f t="shared" si="41"/>
        <v>46</v>
      </c>
      <c r="R76" s="50">
        <f t="shared" ref="R76" si="46">_xlfn.RANK.EQ(N76,N$7:N$84)</f>
        <v>6</v>
      </c>
    </row>
    <row r="77" spans="1:18" ht="15.75" thickBot="1">
      <c r="A77" s="48" t="s">
        <v>131</v>
      </c>
      <c r="B77" s="99">
        <v>67</v>
      </c>
      <c r="C77" s="108">
        <v>48</v>
      </c>
      <c r="D77" s="101" t="s">
        <v>106</v>
      </c>
      <c r="E77" s="4">
        <v>85</v>
      </c>
      <c r="F77" s="1">
        <v>60</v>
      </c>
      <c r="G77" s="1">
        <v>50</v>
      </c>
      <c r="H77" s="1">
        <v>45</v>
      </c>
      <c r="I77" s="16">
        <f t="shared" si="37"/>
        <v>240</v>
      </c>
      <c r="J77" s="1">
        <v>69</v>
      </c>
      <c r="K77" s="1">
        <v>93</v>
      </c>
      <c r="L77" s="16">
        <f t="shared" si="42"/>
        <v>162</v>
      </c>
      <c r="M77" s="1">
        <f t="shared" si="38"/>
        <v>402</v>
      </c>
      <c r="N77" s="112"/>
      <c r="O77" s="8">
        <f t="shared" si="39"/>
        <v>16</v>
      </c>
      <c r="P77" s="25">
        <f t="shared" si="40"/>
        <v>15</v>
      </c>
      <c r="Q77" s="25">
        <f t="shared" si="41"/>
        <v>16</v>
      </c>
      <c r="R77" s="51"/>
    </row>
    <row r="78" spans="1:18" ht="15.75" thickBot="1">
      <c r="A78" s="49" t="s">
        <v>131</v>
      </c>
      <c r="B78" s="99">
        <v>68</v>
      </c>
      <c r="C78" s="108">
        <v>72</v>
      </c>
      <c r="D78" s="102" t="s">
        <v>117</v>
      </c>
      <c r="E78" s="5">
        <v>70</v>
      </c>
      <c r="F78" s="6">
        <v>60</v>
      </c>
      <c r="G78" s="6">
        <v>50</v>
      </c>
      <c r="H78" s="6">
        <v>25</v>
      </c>
      <c r="I78" s="17">
        <f t="shared" si="37"/>
        <v>205</v>
      </c>
      <c r="J78" s="6">
        <v>59</v>
      </c>
      <c r="K78" s="6">
        <v>88</v>
      </c>
      <c r="L78" s="17">
        <f t="shared" si="42"/>
        <v>147</v>
      </c>
      <c r="M78" s="6">
        <f t="shared" si="38"/>
        <v>352</v>
      </c>
      <c r="N78" s="113"/>
      <c r="O78" s="8">
        <f t="shared" si="39"/>
        <v>41</v>
      </c>
      <c r="P78" s="25">
        <f t="shared" si="40"/>
        <v>40</v>
      </c>
      <c r="Q78" s="25">
        <f t="shared" si="41"/>
        <v>36</v>
      </c>
      <c r="R78" s="52"/>
    </row>
    <row r="79" spans="1:18" ht="15.75" thickBot="1">
      <c r="A79" s="47" t="s">
        <v>132</v>
      </c>
      <c r="B79" s="99">
        <v>69</v>
      </c>
      <c r="C79" s="108">
        <v>25</v>
      </c>
      <c r="D79" s="103" t="s">
        <v>107</v>
      </c>
      <c r="E79" s="2">
        <v>35</v>
      </c>
      <c r="F79" s="3">
        <v>50</v>
      </c>
      <c r="G79" s="3">
        <v>30</v>
      </c>
      <c r="H79" s="3">
        <v>20</v>
      </c>
      <c r="I79" s="15">
        <f t="shared" si="37"/>
        <v>135</v>
      </c>
      <c r="J79" s="3">
        <v>0</v>
      </c>
      <c r="K79" s="3">
        <v>53</v>
      </c>
      <c r="L79" s="15">
        <f t="shared" si="42"/>
        <v>53</v>
      </c>
      <c r="M79" s="3">
        <f t="shared" si="38"/>
        <v>188</v>
      </c>
      <c r="N79" s="111">
        <f t="shared" ref="N79" si="47">SUM(M79+M80+M81)</f>
        <v>799</v>
      </c>
      <c r="O79" s="8">
        <f t="shared" si="39"/>
        <v>71</v>
      </c>
      <c r="P79" s="25">
        <f t="shared" si="40"/>
        <v>67</v>
      </c>
      <c r="Q79" s="25">
        <f t="shared" si="41"/>
        <v>73</v>
      </c>
      <c r="R79" s="50">
        <f t="shared" ref="R79" si="48">_xlfn.RANK.EQ(N79,N$7:N$84)</f>
        <v>21</v>
      </c>
    </row>
    <row r="80" spans="1:18" ht="15.75" thickBot="1">
      <c r="A80" s="48" t="s">
        <v>132</v>
      </c>
      <c r="B80" s="99">
        <v>70</v>
      </c>
      <c r="C80" s="108">
        <v>49</v>
      </c>
      <c r="D80" s="101" t="s">
        <v>108</v>
      </c>
      <c r="E80" s="4">
        <v>35</v>
      </c>
      <c r="F80" s="1">
        <v>65</v>
      </c>
      <c r="G80" s="1">
        <v>20</v>
      </c>
      <c r="H80" s="1">
        <v>20</v>
      </c>
      <c r="I80" s="16">
        <f t="shared" si="37"/>
        <v>140</v>
      </c>
      <c r="J80" s="1">
        <v>21</v>
      </c>
      <c r="K80" s="1">
        <v>81</v>
      </c>
      <c r="L80" s="16">
        <f t="shared" si="42"/>
        <v>102</v>
      </c>
      <c r="M80" s="1">
        <f t="shared" si="38"/>
        <v>242</v>
      </c>
      <c r="N80" s="112"/>
      <c r="O80" s="8">
        <f t="shared" si="39"/>
        <v>65</v>
      </c>
      <c r="P80" s="25">
        <f t="shared" si="40"/>
        <v>64</v>
      </c>
      <c r="Q80" s="25">
        <f t="shared" si="41"/>
        <v>68</v>
      </c>
      <c r="R80" s="51"/>
    </row>
    <row r="81" spans="1:18" ht="15.75" thickBot="1">
      <c r="A81" s="49" t="s">
        <v>132</v>
      </c>
      <c r="B81" s="99">
        <v>71</v>
      </c>
      <c r="C81" s="108">
        <v>73</v>
      </c>
      <c r="D81" s="107" t="s">
        <v>109</v>
      </c>
      <c r="E81" s="5">
        <v>70</v>
      </c>
      <c r="F81" s="6">
        <v>60</v>
      </c>
      <c r="G81" s="6">
        <v>35</v>
      </c>
      <c r="H81" s="6">
        <v>40</v>
      </c>
      <c r="I81" s="17">
        <f t="shared" si="37"/>
        <v>205</v>
      </c>
      <c r="J81" s="6">
        <v>74</v>
      </c>
      <c r="K81" s="6">
        <v>90</v>
      </c>
      <c r="L81" s="17">
        <f t="shared" si="42"/>
        <v>164</v>
      </c>
      <c r="M81" s="6">
        <f t="shared" si="38"/>
        <v>369</v>
      </c>
      <c r="N81" s="113"/>
      <c r="O81" s="8">
        <f t="shared" si="39"/>
        <v>30</v>
      </c>
      <c r="P81" s="25">
        <f t="shared" si="40"/>
        <v>40</v>
      </c>
      <c r="Q81" s="25">
        <f t="shared" si="41"/>
        <v>12</v>
      </c>
      <c r="R81" s="52"/>
    </row>
    <row r="82" spans="1:18" ht="15.75" thickBot="1">
      <c r="A82" s="47" t="s">
        <v>133</v>
      </c>
      <c r="B82" s="99">
        <v>72</v>
      </c>
      <c r="C82" s="108">
        <v>26</v>
      </c>
      <c r="D82" s="103" t="s">
        <v>111</v>
      </c>
      <c r="E82" s="2">
        <v>70</v>
      </c>
      <c r="F82" s="3">
        <v>75</v>
      </c>
      <c r="G82" s="3">
        <v>35</v>
      </c>
      <c r="H82" s="3">
        <v>30</v>
      </c>
      <c r="I82" s="15">
        <f t="shared" si="37"/>
        <v>210</v>
      </c>
      <c r="J82" s="3">
        <v>59</v>
      </c>
      <c r="K82" s="3">
        <v>85</v>
      </c>
      <c r="L82" s="15">
        <f t="shared" si="42"/>
        <v>144</v>
      </c>
      <c r="M82" s="3">
        <f t="shared" si="38"/>
        <v>354</v>
      </c>
      <c r="N82" s="111">
        <f t="shared" ref="N82" si="49">SUM(M82+M83+M84)</f>
        <v>753</v>
      </c>
      <c r="O82" s="8">
        <f t="shared" si="39"/>
        <v>39</v>
      </c>
      <c r="P82" s="25">
        <f t="shared" si="40"/>
        <v>35</v>
      </c>
      <c r="Q82" s="25">
        <f t="shared" si="41"/>
        <v>41</v>
      </c>
      <c r="R82" s="50">
        <f t="shared" ref="R82" si="50">_xlfn.RANK.EQ(N82,N$7:N$84)</f>
        <v>23</v>
      </c>
    </row>
    <row r="83" spans="1:18" ht="15.75" thickBot="1">
      <c r="A83" s="48" t="s">
        <v>133</v>
      </c>
      <c r="B83" s="99">
        <v>73</v>
      </c>
      <c r="C83" s="108">
        <v>50</v>
      </c>
      <c r="D83" s="101" t="s">
        <v>113</v>
      </c>
      <c r="E83" s="4">
        <v>75</v>
      </c>
      <c r="F83" s="1">
        <v>60</v>
      </c>
      <c r="G83" s="1">
        <v>50</v>
      </c>
      <c r="H83" s="1">
        <v>50</v>
      </c>
      <c r="I83" s="16">
        <f t="shared" si="37"/>
        <v>235</v>
      </c>
      <c r="J83" s="1">
        <v>75</v>
      </c>
      <c r="K83" s="1">
        <v>89</v>
      </c>
      <c r="L83" s="16">
        <f t="shared" si="42"/>
        <v>164</v>
      </c>
      <c r="M83" s="1">
        <f t="shared" si="38"/>
        <v>399</v>
      </c>
      <c r="N83" s="112"/>
      <c r="O83" s="8">
        <f t="shared" si="39"/>
        <v>18</v>
      </c>
      <c r="P83" s="25">
        <f t="shared" si="40"/>
        <v>20</v>
      </c>
      <c r="Q83" s="25">
        <f t="shared" si="41"/>
        <v>12</v>
      </c>
      <c r="R83" s="51"/>
    </row>
    <row r="84" spans="1:18" ht="15.75" thickBot="1">
      <c r="A84" s="49"/>
      <c r="B84" s="109"/>
      <c r="C84" s="108"/>
      <c r="D84" s="110"/>
      <c r="E84" s="5"/>
      <c r="F84" s="6"/>
      <c r="G84" s="6"/>
      <c r="H84" s="6"/>
      <c r="I84" s="17">
        <f t="shared" si="37"/>
        <v>0</v>
      </c>
      <c r="J84" s="6"/>
      <c r="K84" s="6"/>
      <c r="L84" s="17">
        <f t="shared" si="42"/>
        <v>0</v>
      </c>
      <c r="M84" s="6">
        <f t="shared" si="38"/>
        <v>0</v>
      </c>
      <c r="N84" s="113"/>
      <c r="O84" s="8">
        <f t="shared" si="39"/>
        <v>74</v>
      </c>
      <c r="P84" s="95">
        <f t="shared" si="40"/>
        <v>74</v>
      </c>
      <c r="Q84" s="95">
        <f t="shared" si="41"/>
        <v>74</v>
      </c>
      <c r="R84" s="52"/>
    </row>
  </sheetData>
  <mergeCells count="32">
    <mergeCell ref="N79:N81"/>
    <mergeCell ref="N70:N72"/>
    <mergeCell ref="N73:N75"/>
    <mergeCell ref="N76:N78"/>
    <mergeCell ref="N61:N63"/>
    <mergeCell ref="N64:N66"/>
    <mergeCell ref="N67:N69"/>
    <mergeCell ref="N52:N54"/>
    <mergeCell ref="N55:N57"/>
    <mergeCell ref="N58:N60"/>
    <mergeCell ref="B5:B6"/>
    <mergeCell ref="C5:C6"/>
    <mergeCell ref="N7:N9"/>
    <mergeCell ref="N10:N12"/>
    <mergeCell ref="N13:N15"/>
    <mergeCell ref="N16:N18"/>
    <mergeCell ref="N82:N84"/>
    <mergeCell ref="A5:A6"/>
    <mergeCell ref="D5:D6"/>
    <mergeCell ref="E5:N5"/>
    <mergeCell ref="O5:R5"/>
    <mergeCell ref="N49:N51"/>
    <mergeCell ref="N43:N45"/>
    <mergeCell ref="N46:N48"/>
    <mergeCell ref="N37:N39"/>
    <mergeCell ref="N40:N42"/>
    <mergeCell ref="N34:N36"/>
    <mergeCell ref="N28:N30"/>
    <mergeCell ref="N31:N33"/>
    <mergeCell ref="N22:N24"/>
    <mergeCell ref="N25:N27"/>
    <mergeCell ref="N19:N21"/>
  </mergeCells>
  <conditionalFormatting sqref="R7:R84">
    <cfRule type="duplicateValues" dxfId="8" priority="6"/>
  </conditionalFormatting>
  <pageMargins left="0.23622047244094491" right="0.23622047244094491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8"/>
  <sheetViews>
    <sheetView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C82" sqref="C82"/>
    </sheetView>
  </sheetViews>
  <sheetFormatPr defaultRowHeight="15"/>
  <cols>
    <col min="2" max="2" width="8.140625" bestFit="1" customWidth="1"/>
    <col min="3" max="3" width="14.28515625" bestFit="1" customWidth="1"/>
    <col min="4" max="4" width="7.5703125" bestFit="1" customWidth="1"/>
    <col min="5" max="5" width="22.28515625" bestFit="1" customWidth="1"/>
  </cols>
  <sheetData>
    <row r="1" spans="2:6" ht="18.75">
      <c r="B1" s="33" t="s">
        <v>19</v>
      </c>
    </row>
    <row r="2" spans="2:6" ht="15.75">
      <c r="B2" s="32" t="s">
        <v>134</v>
      </c>
    </row>
    <row r="3" spans="2:6" ht="15.75">
      <c r="B3" s="32" t="s">
        <v>36</v>
      </c>
    </row>
    <row r="4" spans="2:6" ht="15.75" thickBot="1"/>
    <row r="5" spans="2:6" ht="15.75" thickBot="1">
      <c r="B5" s="28" t="s">
        <v>16</v>
      </c>
      <c r="C5" s="24" t="s">
        <v>26</v>
      </c>
      <c r="D5" s="24" t="str">
        <f>'Tabela wyników'!C5:C6</f>
        <v>Nr start</v>
      </c>
      <c r="E5" s="24" t="s">
        <v>17</v>
      </c>
      <c r="F5" s="29" t="s">
        <v>18</v>
      </c>
    </row>
    <row r="6" spans="2:6">
      <c r="B6" s="30">
        <f>'Tabela wyników'!O25</f>
        <v>1</v>
      </c>
      <c r="C6" s="26" t="str">
        <f>'Tabela wyników'!A25</f>
        <v>7. Drawno</v>
      </c>
      <c r="D6" s="26">
        <f>'Tabela wyników'!C25</f>
        <v>7</v>
      </c>
      <c r="E6" s="26" t="str">
        <f>'Tabela wyników'!D25</f>
        <v>Mateusz Domagała</v>
      </c>
      <c r="F6" s="27">
        <f>'Tabela wyników'!M25</f>
        <v>449</v>
      </c>
    </row>
    <row r="7" spans="2:6">
      <c r="B7" s="30">
        <f>'Tabela wyników'!O11</f>
        <v>2</v>
      </c>
      <c r="C7" s="26" t="str">
        <f>'Tabela wyników'!A11</f>
        <v>2. Bogdaniec</v>
      </c>
      <c r="D7" s="26">
        <f>'Tabela wyników'!C11</f>
        <v>28</v>
      </c>
      <c r="E7" s="26" t="str">
        <f>'Tabela wyników'!D11</f>
        <v>Adrian Kocoń</v>
      </c>
      <c r="F7" s="27">
        <f>'Tabela wyników'!M11</f>
        <v>438</v>
      </c>
    </row>
    <row r="8" spans="2:6">
      <c r="B8" s="30">
        <f>'Tabela wyników'!O42</f>
        <v>3</v>
      </c>
      <c r="C8" s="26" t="str">
        <f>'Tabela wyników'!A42</f>
        <v>12. Mieszkowice</v>
      </c>
      <c r="D8" s="26">
        <f>'Tabela wyników'!C42</f>
        <v>62</v>
      </c>
      <c r="E8" s="26" t="str">
        <f>'Tabela wyników'!D42</f>
        <v>Michał Kotowicz</v>
      </c>
      <c r="F8" s="27">
        <f>'Tabela wyników'!M42</f>
        <v>435</v>
      </c>
    </row>
    <row r="9" spans="2:6">
      <c r="B9" s="30">
        <v>4</v>
      </c>
      <c r="C9" s="26" t="str">
        <f>'Tabela wyników'!A60</f>
        <v>18. Rzepin</v>
      </c>
      <c r="D9" s="26">
        <f>'Tabela wyników'!C60</f>
        <v>66</v>
      </c>
      <c r="E9" s="26" t="str">
        <f>'Tabela wyników'!D60</f>
        <v>Bartosz Tomczak</v>
      </c>
      <c r="F9" s="27">
        <f>'Tabela wyników'!M60</f>
        <v>435</v>
      </c>
    </row>
    <row r="10" spans="2:6">
      <c r="B10" s="30">
        <v>5</v>
      </c>
      <c r="C10" s="26" t="str">
        <f>'Tabela wyników'!A21</f>
        <v>5. Dębno</v>
      </c>
      <c r="D10" s="26">
        <f>'Tabela wyników'!C21</f>
        <v>55</v>
      </c>
      <c r="E10" s="26" t="str">
        <f>'Tabela wyników'!D21</f>
        <v>Tomasz Łozowski</v>
      </c>
      <c r="F10" s="27">
        <f>'Tabela wyników'!M21</f>
        <v>435</v>
      </c>
    </row>
    <row r="11" spans="2:6">
      <c r="B11" s="30">
        <f>'Tabela wyników'!O20</f>
        <v>6</v>
      </c>
      <c r="C11" s="26" t="str">
        <f>'Tabela wyników'!A20</f>
        <v>5. Dębno</v>
      </c>
      <c r="D11" s="26">
        <f>'Tabela wyników'!C20</f>
        <v>31</v>
      </c>
      <c r="E11" s="26" t="str">
        <f>'Tabela wyników'!D20</f>
        <v>Artur Lipiński</v>
      </c>
      <c r="F11" s="27">
        <f>'Tabela wyników'!M20</f>
        <v>424</v>
      </c>
    </row>
    <row r="12" spans="2:6">
      <c r="B12" s="30">
        <v>7</v>
      </c>
      <c r="C12" s="26" t="str">
        <f>'Tabela wyników'!A33</f>
        <v>9. Gryfice</v>
      </c>
      <c r="D12" s="26">
        <f>'Tabela wyników'!C33</f>
        <v>59</v>
      </c>
      <c r="E12" s="26" t="str">
        <f>'Tabela wyników'!D33</f>
        <v>Jacek Pokorski</v>
      </c>
      <c r="F12" s="27">
        <f>'Tabela wyników'!M33</f>
        <v>424</v>
      </c>
    </row>
    <row r="13" spans="2:6">
      <c r="B13" s="30">
        <f>'Tabela wyników'!O15</f>
        <v>8</v>
      </c>
      <c r="C13" s="26" t="str">
        <f>'Tabela wyników'!A17</f>
        <v>4. Chojna</v>
      </c>
      <c r="D13" s="26">
        <f>'Tabela wyników'!C17</f>
        <v>30</v>
      </c>
      <c r="E13" s="26" t="str">
        <f>'Tabela wyników'!D17</f>
        <v>Cezary Florek</v>
      </c>
      <c r="F13" s="27">
        <f>'Tabela wyników'!M17</f>
        <v>356</v>
      </c>
    </row>
    <row r="14" spans="2:6">
      <c r="B14" s="30">
        <v>9</v>
      </c>
      <c r="C14" s="26" t="str">
        <f>'Tabela wyników'!A15</f>
        <v>3. Bolewice</v>
      </c>
      <c r="D14" s="26">
        <f>'Tabela wyników'!C15</f>
        <v>53</v>
      </c>
      <c r="E14" s="26" t="str">
        <f>'Tabela wyników'!D15</f>
        <v>Mateusz Pilc</v>
      </c>
      <c r="F14" s="27">
        <f>'Tabela wyników'!M15</f>
        <v>420</v>
      </c>
    </row>
    <row r="15" spans="2:6">
      <c r="B15" s="30">
        <v>10</v>
      </c>
      <c r="C15" s="26" t="str">
        <f>'Tabela wyników'!A12</f>
        <v>2. Bogdaniec</v>
      </c>
      <c r="D15" s="26">
        <f>'Tabela wyników'!C12</f>
        <v>52</v>
      </c>
      <c r="E15" s="26" t="str">
        <f>'Tabela wyników'!D12</f>
        <v>Maciej Łukieńczuk</v>
      </c>
      <c r="F15" s="27">
        <f>'Tabela wyników'!M12</f>
        <v>415</v>
      </c>
    </row>
    <row r="16" spans="2:6">
      <c r="B16" s="30">
        <v>11</v>
      </c>
      <c r="C16" s="26" t="str">
        <f>'Tabela wyników'!A32</f>
        <v>9. Gryfice</v>
      </c>
      <c r="D16" s="26">
        <f>'Tabela wyników'!C32</f>
        <v>35</v>
      </c>
      <c r="E16" s="26" t="str">
        <f>'Tabela wyników'!D32</f>
        <v>Krzysztof Kwieciński</v>
      </c>
      <c r="F16" s="27">
        <f>'Tabela wyników'!M32</f>
        <v>411</v>
      </c>
    </row>
    <row r="17" spans="2:6">
      <c r="B17" s="30">
        <v>12</v>
      </c>
      <c r="C17" s="26" t="str">
        <f>'Tabela wyników'!A10</f>
        <v>2. Bogdaniec</v>
      </c>
      <c r="D17" s="26">
        <f>'Tabela wyników'!C10</f>
        <v>2</v>
      </c>
      <c r="E17" s="26" t="str">
        <f>'Tabela wyników'!D10</f>
        <v>Jan Jankowski</v>
      </c>
      <c r="F17" s="27">
        <f>'Tabela wyników'!M10</f>
        <v>410</v>
      </c>
    </row>
    <row r="18" spans="2:6">
      <c r="B18" s="30">
        <v>13</v>
      </c>
      <c r="C18" s="26" t="str">
        <f>'Tabela wyników'!A40</f>
        <v>12. Mieszkowice</v>
      </c>
      <c r="D18" s="26">
        <f>'Tabela wyników'!C40</f>
        <v>12</v>
      </c>
      <c r="E18" s="26" t="str">
        <f>'Tabela wyników'!D40</f>
        <v>Grzegorz Kaczmarek</v>
      </c>
      <c r="F18" s="27">
        <f>'Tabela wyników'!M40</f>
        <v>407</v>
      </c>
    </row>
    <row r="19" spans="2:6">
      <c r="B19" s="30">
        <v>14</v>
      </c>
      <c r="C19" s="26" t="str">
        <f>'Tabela wyników'!A63</f>
        <v>19. Skwierzyna</v>
      </c>
      <c r="D19" s="26">
        <f>'Tabela wyników'!C63</f>
        <v>67</v>
      </c>
      <c r="E19" s="26" t="str">
        <f>'Tabela wyników'!D63</f>
        <v>Michał Szlachetka</v>
      </c>
      <c r="F19" s="27">
        <f>'Tabela wyników'!M63</f>
        <v>407</v>
      </c>
    </row>
    <row r="20" spans="2:6">
      <c r="B20" s="30">
        <v>15</v>
      </c>
      <c r="C20" s="26" t="str">
        <f>'Tabela wyników'!A76</f>
        <v>24. Strzelce Kraj.</v>
      </c>
      <c r="D20" s="26">
        <f>'Tabela wyników'!C76</f>
        <v>24</v>
      </c>
      <c r="E20" s="26" t="str">
        <f>'Tabela wyników'!D76</f>
        <v>Waldemar Szpila</v>
      </c>
      <c r="F20" s="27">
        <f>'Tabela wyników'!M76</f>
        <v>404</v>
      </c>
    </row>
    <row r="21" spans="2:6">
      <c r="B21" s="30">
        <v>16</v>
      </c>
      <c r="C21" s="26" t="str">
        <f>'Tabela wyników'!A43</f>
        <v>13. Międzychód</v>
      </c>
      <c r="D21" s="26">
        <f>'Tabela wyników'!C43</f>
        <v>13</v>
      </c>
      <c r="E21" s="26" t="str">
        <f>'Tabela wyników'!D43</f>
        <v>Bartosz Szlachetka</v>
      </c>
      <c r="F21" s="27">
        <f>'Tabela wyników'!M43</f>
        <v>403</v>
      </c>
    </row>
    <row r="22" spans="2:6">
      <c r="B22" s="30">
        <v>17</v>
      </c>
      <c r="C22" s="26" t="str">
        <f>'Tabela wyników'!A19</f>
        <v>5. Dębno</v>
      </c>
      <c r="D22" s="26">
        <f>'Tabela wyników'!C19</f>
        <v>5</v>
      </c>
      <c r="E22" s="26" t="str">
        <f>'Tabela wyników'!D19</f>
        <v>Roman Drużga</v>
      </c>
      <c r="F22" s="27">
        <f>'Tabela wyników'!M19</f>
        <v>402</v>
      </c>
    </row>
    <row r="23" spans="2:6">
      <c r="B23" s="30">
        <v>18</v>
      </c>
      <c r="C23" s="26" t="str">
        <f>'Tabela wyników'!A77</f>
        <v>24. Strzelce Kraj.</v>
      </c>
      <c r="D23" s="26">
        <f>'Tabela wyników'!C77</f>
        <v>48</v>
      </c>
      <c r="E23" s="26" t="str">
        <f>'Tabela wyników'!D77</f>
        <v>Paweł Jasiński</v>
      </c>
      <c r="F23" s="27">
        <f>'Tabela wyników'!M77</f>
        <v>402</v>
      </c>
    </row>
    <row r="24" spans="2:6">
      <c r="B24" s="30">
        <v>19</v>
      </c>
      <c r="C24" s="26" t="str">
        <f>'Tabela wyników'!A83</f>
        <v>26. ZSLP Stargard</v>
      </c>
      <c r="D24" s="26">
        <f>'Tabela wyników'!C83</f>
        <v>50</v>
      </c>
      <c r="E24" s="26" t="str">
        <f>'Tabela wyników'!D83</f>
        <v>Wojciech Krzemiński</v>
      </c>
      <c r="F24" s="27">
        <f>'Tabela wyników'!M83</f>
        <v>399</v>
      </c>
    </row>
    <row r="25" spans="2:6">
      <c r="B25" s="30">
        <v>20</v>
      </c>
      <c r="C25" s="26" t="str">
        <f>'Tabela wyników'!A59</f>
        <v>18. Rzepin</v>
      </c>
      <c r="D25" s="26">
        <f>'Tabela wyników'!C59</f>
        <v>42</v>
      </c>
      <c r="E25" s="26" t="str">
        <f>'Tabela wyników'!D59</f>
        <v>Marek Małecki</v>
      </c>
      <c r="F25" s="27">
        <f>'Tabela wyników'!M59</f>
        <v>396</v>
      </c>
    </row>
    <row r="26" spans="2:6">
      <c r="B26" s="30">
        <v>21</v>
      </c>
      <c r="C26" s="26" t="str">
        <f>'Tabela wyników'!A72</f>
        <v>22. Trzebież</v>
      </c>
      <c r="D26" s="26">
        <f>'Tabela wyników'!C72</f>
        <v>70</v>
      </c>
      <c r="E26" s="26" t="str">
        <f>'Tabela wyników'!D72</f>
        <v>Piotr Żołędziowski</v>
      </c>
      <c r="F26" s="27">
        <f>'Tabela wyników'!M72</f>
        <v>392</v>
      </c>
    </row>
    <row r="27" spans="2:6">
      <c r="B27" s="30">
        <v>22</v>
      </c>
      <c r="C27" s="26" t="str">
        <f>'Tabela wyników'!A41</f>
        <v>12. Mieszkowice</v>
      </c>
      <c r="D27" s="26">
        <f>'Tabela wyników'!C41</f>
        <v>38</v>
      </c>
      <c r="E27" s="26" t="str">
        <f>'Tabela wyników'!D41</f>
        <v>Piotr Kołakowski</v>
      </c>
      <c r="F27" s="27">
        <f>'Tabela wyników'!M41</f>
        <v>390</v>
      </c>
    </row>
    <row r="28" spans="2:6">
      <c r="B28" s="30">
        <v>23</v>
      </c>
      <c r="C28" s="26" t="str">
        <f>'Tabela wyników'!A69</f>
        <v>21. Trzciel</v>
      </c>
      <c r="D28" s="26">
        <f>'Tabela wyników'!C69</f>
        <v>69</v>
      </c>
      <c r="E28" s="26" t="str">
        <f>'Tabela wyników'!D69</f>
        <v>Rafał Ślozowski</v>
      </c>
      <c r="F28" s="27">
        <f>'Tabela wyników'!M69</f>
        <v>387</v>
      </c>
    </row>
    <row r="29" spans="2:6">
      <c r="B29" s="30">
        <v>24</v>
      </c>
      <c r="C29" s="26" t="str">
        <f>'Tabela wyników'!A46</f>
        <v>14. Międzyrzecz</v>
      </c>
      <c r="D29" s="26">
        <f>'Tabela wyników'!C46</f>
        <v>14</v>
      </c>
      <c r="E29" s="26" t="str">
        <f>'Tabela wyników'!D46</f>
        <v>Marcin Pacia</v>
      </c>
      <c r="F29" s="27">
        <f>'Tabela wyników'!M46</f>
        <v>386</v>
      </c>
    </row>
    <row r="30" spans="2:6">
      <c r="B30" s="30">
        <v>25</v>
      </c>
      <c r="C30" s="26" t="str">
        <f>'Tabela wyników'!A9</f>
        <v>3. Bierzwnik</v>
      </c>
      <c r="D30" s="26">
        <f>'Tabela wyników'!C9</f>
        <v>51</v>
      </c>
      <c r="E30" s="26" t="str">
        <f>'Tabela wyników'!D9</f>
        <v>Piotr Wojciech Rutkowski</v>
      </c>
      <c r="F30" s="27">
        <f>'Tabela wyników'!M9</f>
        <v>386</v>
      </c>
    </row>
    <row r="31" spans="2:6">
      <c r="B31" s="30">
        <v>26</v>
      </c>
      <c r="C31" s="26" t="str">
        <f>'Tabela wyników'!A27</f>
        <v>7. Drawno</v>
      </c>
      <c r="D31" s="26">
        <f>'Tabela wyników'!C27</f>
        <v>57</v>
      </c>
      <c r="E31" s="26" t="str">
        <f>'Tabela wyników'!D27</f>
        <v>Janusz Sokołowski</v>
      </c>
      <c r="F31" s="27">
        <f>'Tabela wyników'!M27</f>
        <v>385</v>
      </c>
    </row>
    <row r="32" spans="2:6">
      <c r="B32" s="30">
        <v>27</v>
      </c>
      <c r="C32" s="26" t="str">
        <f>'Tabela wyników'!A58</f>
        <v>18. Rzepin</v>
      </c>
      <c r="D32" s="26">
        <f>'Tabela wyników'!C58</f>
        <v>18</v>
      </c>
      <c r="E32" s="26" t="str">
        <f>'Tabela wyników'!D58</f>
        <v>Piotr Brzózka</v>
      </c>
      <c r="F32" s="27">
        <f>'Tabela wyników'!M58</f>
        <v>384</v>
      </c>
    </row>
    <row r="33" spans="2:6">
      <c r="B33" s="30">
        <v>28</v>
      </c>
      <c r="C33" s="26" t="str">
        <f>'Tabela wyników'!A66</f>
        <v>20. Smolarz</v>
      </c>
      <c r="D33" s="26">
        <f>'Tabela wyników'!C66</f>
        <v>68</v>
      </c>
      <c r="E33" s="26" t="str">
        <f>'Tabela wyników'!D66</f>
        <v>Gtrzegorz Staszak</v>
      </c>
      <c r="F33" s="27">
        <f>'Tabela wyników'!M66</f>
        <v>384</v>
      </c>
    </row>
    <row r="34" spans="2:6">
      <c r="B34" s="30">
        <v>29</v>
      </c>
      <c r="C34" s="26" t="str">
        <f>'Tabela wyników'!A14</f>
        <v>3. Bolewice</v>
      </c>
      <c r="D34" s="26">
        <f>'Tabela wyników'!C14</f>
        <v>29</v>
      </c>
      <c r="E34" s="26" t="str">
        <f>'Tabela wyników'!D14</f>
        <v>Łukasz Kuryś</v>
      </c>
      <c r="F34" s="27">
        <f>'Tabela wyników'!M14</f>
        <v>374</v>
      </c>
    </row>
    <row r="35" spans="2:6">
      <c r="B35" s="30">
        <v>30</v>
      </c>
      <c r="C35" s="26" t="str">
        <f>'Tabela wyników'!A38</f>
        <v>11. Kłodawa</v>
      </c>
      <c r="D35" s="26">
        <f>'Tabela wyników'!C38</f>
        <v>37</v>
      </c>
      <c r="E35" s="26" t="str">
        <f>'Tabela wyników'!D38</f>
        <v>Rufin Marysiok</v>
      </c>
      <c r="F35" s="27">
        <f>'Tabela wyników'!M38</f>
        <v>370</v>
      </c>
    </row>
    <row r="36" spans="2:6">
      <c r="B36" s="30">
        <v>31</v>
      </c>
      <c r="C36" s="26" t="str">
        <f>'Tabela wyników'!A65</f>
        <v>20. Smolarz</v>
      </c>
      <c r="D36" s="26">
        <f>'Tabela wyników'!C65</f>
        <v>44</v>
      </c>
      <c r="E36" s="26" t="str">
        <f>'Tabela wyników'!D65</f>
        <v>Anna Stanecka</v>
      </c>
      <c r="F36" s="27">
        <f>'Tabela wyników'!M65</f>
        <v>369</v>
      </c>
    </row>
    <row r="37" spans="2:6">
      <c r="B37" s="30">
        <v>32</v>
      </c>
      <c r="C37" s="26" t="str">
        <f>'Tabela wyników'!A81</f>
        <v>25. RDLP Szczecin</v>
      </c>
      <c r="D37" s="26">
        <f>'Tabela wyników'!C81</f>
        <v>73</v>
      </c>
      <c r="E37" s="26" t="str">
        <f>'Tabela wyników'!D81</f>
        <v>Filip Sojka</v>
      </c>
      <c r="F37" s="27">
        <f>'Tabela wyników'!M81</f>
        <v>369</v>
      </c>
    </row>
    <row r="38" spans="2:6">
      <c r="B38" s="30">
        <v>33</v>
      </c>
      <c r="C38" s="26" t="str">
        <f>'Tabela wyników'!A68</f>
        <v>21. Trzciel</v>
      </c>
      <c r="D38" s="26">
        <f>'Tabela wyników'!C68</f>
        <v>45</v>
      </c>
      <c r="E38" s="26" t="str">
        <f>'Tabela wyników'!D68</f>
        <v>Hubert Raj</v>
      </c>
      <c r="F38" s="27">
        <f>'Tabela wyników'!M68</f>
        <v>368</v>
      </c>
    </row>
    <row r="39" spans="2:6">
      <c r="B39" s="30">
        <v>34</v>
      </c>
      <c r="C39" s="26" t="str">
        <f>'Tabela wyników'!A36</f>
        <v>10. Gryfino</v>
      </c>
      <c r="D39" s="26">
        <f>'Tabela wyników'!C36</f>
        <v>60</v>
      </c>
      <c r="E39" s="26" t="str">
        <f>'Tabela wyników'!D36</f>
        <v>Michał Stolarski</v>
      </c>
      <c r="F39" s="27">
        <f>'Tabela wyników'!M36</f>
        <v>366</v>
      </c>
    </row>
    <row r="40" spans="2:6">
      <c r="B40" s="30">
        <v>35</v>
      </c>
      <c r="C40" s="26" t="str">
        <f>'Tabela wyników'!A67</f>
        <v>21. Trzciel</v>
      </c>
      <c r="D40" s="26">
        <f>'Tabela wyników'!C67</f>
        <v>21</v>
      </c>
      <c r="E40" s="26" t="str">
        <f>'Tabela wyników'!D67</f>
        <v>Roman Dębina</v>
      </c>
      <c r="F40" s="27">
        <f>'Tabela wyników'!M67</f>
        <v>363</v>
      </c>
    </row>
    <row r="41" spans="2:6">
      <c r="B41" s="30">
        <v>36</v>
      </c>
      <c r="C41" s="26" t="str">
        <f>'Tabela wyników'!A34</f>
        <v>10. Gryfino</v>
      </c>
      <c r="D41" s="26">
        <f>'Tabela wyników'!C34</f>
        <v>10</v>
      </c>
      <c r="E41" s="26" t="str">
        <f>'Tabela wyników'!D34</f>
        <v>Bartosz Krzak</v>
      </c>
      <c r="F41" s="27">
        <f>'Tabela wyników'!M34</f>
        <v>361</v>
      </c>
    </row>
    <row r="42" spans="2:6">
      <c r="B42" s="30">
        <v>37</v>
      </c>
      <c r="C42" s="26" t="str">
        <f>'Tabela wyników'!A18</f>
        <v>4. Chojna</v>
      </c>
      <c r="D42" s="26">
        <f>'Tabela wyników'!C18</f>
        <v>54</v>
      </c>
      <c r="E42" s="26" t="str">
        <f>'Tabela wyników'!D18</f>
        <v>Marcin Walkowiak</v>
      </c>
      <c r="F42" s="27">
        <f>'Tabela wyników'!M18</f>
        <v>361</v>
      </c>
    </row>
    <row r="43" spans="2:6">
      <c r="B43" s="30">
        <v>38</v>
      </c>
      <c r="C43" s="26" t="str">
        <f>'Tabela wyników'!A24</f>
        <v>6. Dobrzany</v>
      </c>
      <c r="D43" s="26">
        <f>'Tabela wyników'!C24</f>
        <v>56</v>
      </c>
      <c r="E43" s="26" t="str">
        <f>'Tabela wyników'!D24</f>
        <v>Marek Miazga</v>
      </c>
      <c r="F43" s="27">
        <f>'Tabela wyników'!M24</f>
        <v>358</v>
      </c>
    </row>
    <row r="44" spans="2:6">
      <c r="B44" s="30">
        <v>39</v>
      </c>
      <c r="C44" s="26" t="str">
        <f>'Tabela wyników'!A55</f>
        <v>17. Rokita</v>
      </c>
      <c r="D44" s="26">
        <f>'Tabela wyników'!C55</f>
        <v>17</v>
      </c>
      <c r="E44" s="26" t="str">
        <f>'Tabela wyników'!D55</f>
        <v>Piotr Muth</v>
      </c>
      <c r="F44" s="27">
        <f>'Tabela wyników'!M55</f>
        <v>354</v>
      </c>
    </row>
    <row r="45" spans="2:6">
      <c r="B45" s="30">
        <v>40</v>
      </c>
      <c r="C45" s="26" t="str">
        <f>'Tabela wyników'!A82</f>
        <v>26. ZSLP Stargard</v>
      </c>
      <c r="D45" s="26">
        <f>'Tabela wyników'!C82</f>
        <v>26</v>
      </c>
      <c r="E45" s="26" t="str">
        <f>'Tabela wyników'!D82</f>
        <v>Stanisław Freis</v>
      </c>
      <c r="F45" s="27">
        <f>'Tabela wyników'!M82</f>
        <v>354</v>
      </c>
    </row>
    <row r="46" spans="2:6">
      <c r="B46" s="30">
        <v>41</v>
      </c>
      <c r="C46" s="26" t="str">
        <f>'Tabela wyników'!A78</f>
        <v>24. Strzelce Kraj.</v>
      </c>
      <c r="D46" s="26">
        <f>'Tabela wyników'!C78</f>
        <v>72</v>
      </c>
      <c r="E46" s="26" t="str">
        <f>'Tabela wyników'!D78</f>
        <v>Wojciech Szpalik</v>
      </c>
      <c r="F46" s="27">
        <f>'Tabela wyników'!M78</f>
        <v>352</v>
      </c>
    </row>
    <row r="47" spans="2:6">
      <c r="B47" s="30">
        <v>42</v>
      </c>
      <c r="C47" s="26" t="str">
        <f>'Tabela wyników'!A13</f>
        <v>3. Bolewice</v>
      </c>
      <c r="D47" s="26">
        <f>'Tabela wyników'!C13</f>
        <v>3</v>
      </c>
      <c r="E47" s="26" t="str">
        <f>'Tabela wyników'!D13</f>
        <v>Tomasz Andrusieczko</v>
      </c>
      <c r="F47" s="27">
        <f>'Tabela wyników'!M13</f>
        <v>351</v>
      </c>
    </row>
    <row r="48" spans="2:6">
      <c r="B48" s="30">
        <v>43</v>
      </c>
      <c r="C48" s="26" t="str">
        <f>'Tabela wyników'!A23</f>
        <v>6. Dobrzany</v>
      </c>
      <c r="D48" s="26">
        <f>'Tabela wyników'!C23</f>
        <v>32</v>
      </c>
      <c r="E48" s="26" t="str">
        <f>'Tabela wyników'!D23</f>
        <v>Michał Pieczyński</v>
      </c>
      <c r="F48" s="27">
        <f>'Tabela wyników'!M23</f>
        <v>349</v>
      </c>
    </row>
    <row r="49" spans="2:6">
      <c r="B49" s="30">
        <v>44</v>
      </c>
      <c r="C49" s="26" t="str">
        <f>'Tabela wyników'!A39</f>
        <v>11. Kłodawa</v>
      </c>
      <c r="D49" s="26">
        <f>'Tabela wyników'!C39</f>
        <v>61</v>
      </c>
      <c r="E49" s="26" t="str">
        <f>'Tabela wyników'!D39</f>
        <v>Tadeusz Szyszko</v>
      </c>
      <c r="F49" s="27">
        <f>'Tabela wyników'!M39</f>
        <v>340</v>
      </c>
    </row>
    <row r="50" spans="2:6">
      <c r="B50" s="30">
        <v>45</v>
      </c>
      <c r="C50" s="26" t="str">
        <f>'Tabela wyników'!A64</f>
        <v>20. Smolarz</v>
      </c>
      <c r="D50" s="26">
        <f>'Tabela wyników'!C64</f>
        <v>20</v>
      </c>
      <c r="E50" s="26" t="str">
        <f>'Tabela wyników'!D64</f>
        <v>Tomasz Karpiński</v>
      </c>
      <c r="F50" s="27">
        <f>'Tabela wyników'!M64</f>
        <v>338</v>
      </c>
    </row>
    <row r="51" spans="2:6">
      <c r="B51" s="30">
        <v>46</v>
      </c>
      <c r="C51" s="26" t="str">
        <f>'Tabela wyników'!A54</f>
        <v>16. Nowogard</v>
      </c>
      <c r="D51" s="26">
        <f>'Tabela wyników'!C54</f>
        <v>65</v>
      </c>
      <c r="E51" s="26" t="str">
        <f>'Tabela wyników'!D54</f>
        <v>Waldemar Surma</v>
      </c>
      <c r="F51" s="27">
        <f>'Tabela wyników'!M54</f>
        <v>338</v>
      </c>
    </row>
    <row r="52" spans="2:6">
      <c r="B52" s="30">
        <v>47</v>
      </c>
      <c r="C52" s="26" t="str">
        <f>'Tabela wyników'!A75</f>
        <v>23. Sulęcin</v>
      </c>
      <c r="D52" s="26">
        <f>'Tabela wyników'!C75</f>
        <v>71</v>
      </c>
      <c r="E52" s="26" t="str">
        <f>'Tabela wyników'!D75</f>
        <v>Artur Tutka</v>
      </c>
      <c r="F52" s="27">
        <f>'Tabela wyników'!M75</f>
        <v>329</v>
      </c>
    </row>
    <row r="53" spans="2:6">
      <c r="B53" s="30">
        <v>48</v>
      </c>
      <c r="C53" s="26" t="str">
        <f>'Tabela wyników'!A26</f>
        <v>7. Drawno</v>
      </c>
      <c r="D53" s="26">
        <f>'Tabela wyników'!C26</f>
        <v>33</v>
      </c>
      <c r="E53" s="26" t="str">
        <f>'Tabela wyników'!D26</f>
        <v>Roman Grygorcewicz</v>
      </c>
      <c r="F53" s="27">
        <f>'Tabela wyników'!M26</f>
        <v>327</v>
      </c>
    </row>
    <row r="54" spans="2:6">
      <c r="B54" s="30">
        <v>49</v>
      </c>
      <c r="C54" s="26" t="str">
        <f>'Tabela wyników'!A29</f>
        <v>8. Głusko</v>
      </c>
      <c r="D54" s="26">
        <f>'Tabela wyników'!C29</f>
        <v>34</v>
      </c>
      <c r="E54" s="26" t="str">
        <f>'Tabela wyników'!D29</f>
        <v>Edward Drzewiecki</v>
      </c>
      <c r="F54" s="27">
        <f>'Tabela wyników'!M29</f>
        <v>317</v>
      </c>
    </row>
    <row r="55" spans="2:6">
      <c r="B55" s="30">
        <v>50</v>
      </c>
      <c r="C55" s="26" t="str">
        <f>'Tabela wyników'!A70</f>
        <v>22. Trzebież</v>
      </c>
      <c r="D55" s="26">
        <f>'Tabela wyników'!C70</f>
        <v>22</v>
      </c>
      <c r="E55" s="26" t="str">
        <f>'Tabela wyników'!D70</f>
        <v>Adam Ładak</v>
      </c>
      <c r="F55" s="27">
        <f>'Tabela wyników'!M70</f>
        <v>311</v>
      </c>
    </row>
    <row r="56" spans="2:6">
      <c r="B56" s="30">
        <v>51</v>
      </c>
      <c r="C56" s="26" t="str">
        <f>'Tabela wyników'!A48</f>
        <v>14. Międzyrzecz</v>
      </c>
      <c r="D56" s="26">
        <f>'Tabela wyników'!C48</f>
        <v>63</v>
      </c>
      <c r="E56" s="26" t="str">
        <f>'Tabela wyników'!D48</f>
        <v>Wiesław Szymaszek</v>
      </c>
      <c r="F56" s="27">
        <f>'Tabela wyników'!M48</f>
        <v>311</v>
      </c>
    </row>
    <row r="57" spans="2:6">
      <c r="B57" s="30">
        <v>52</v>
      </c>
      <c r="C57" s="26" t="str">
        <f>'Tabela wyników'!A52</f>
        <v>16. Nowogard</v>
      </c>
      <c r="D57" s="26">
        <f>'Tabela wyników'!C52</f>
        <v>16</v>
      </c>
      <c r="E57" s="26" t="str">
        <f>'Tabela wyników'!D52</f>
        <v>Michał Dekański</v>
      </c>
      <c r="F57" s="27">
        <f>'Tabela wyników'!M52</f>
        <v>300</v>
      </c>
    </row>
    <row r="58" spans="2:6">
      <c r="B58" s="30">
        <v>53</v>
      </c>
      <c r="C58" s="26" t="str">
        <f>'Tabela wyników'!A35</f>
        <v>10. Gryfino</v>
      </c>
      <c r="D58" s="26">
        <f>'Tabela wyników'!C35</f>
        <v>36</v>
      </c>
      <c r="E58" s="26" t="str">
        <f>'Tabela wyników'!D35</f>
        <v>Marcin Łuczak</v>
      </c>
      <c r="F58" s="27">
        <f>'Tabela wyników'!M35</f>
        <v>298</v>
      </c>
    </row>
    <row r="59" spans="2:6">
      <c r="B59" s="30">
        <v>54</v>
      </c>
      <c r="C59" s="26" t="str">
        <f>'Tabela wyników'!A8</f>
        <v>2. Bierzwnik</v>
      </c>
      <c r="D59" s="26">
        <f>'Tabela wyników'!C8</f>
        <v>27</v>
      </c>
      <c r="E59" s="26" t="str">
        <f>'Tabela wyników'!D8</f>
        <v>Krzysztof Malawski</v>
      </c>
      <c r="F59" s="27">
        <f>'Tabela wyników'!M8</f>
        <v>297</v>
      </c>
    </row>
    <row r="60" spans="2:6">
      <c r="B60" s="30">
        <v>55</v>
      </c>
      <c r="C60" s="26" t="str">
        <f>'Tabela wyników'!A47</f>
        <v>14. Międzyrzecz</v>
      </c>
      <c r="D60" s="26">
        <f>'Tabela wyników'!C47</f>
        <v>39</v>
      </c>
      <c r="E60" s="26" t="str">
        <f>'Tabela wyników'!D47</f>
        <v>Stanisław Pastuszyński</v>
      </c>
      <c r="F60" s="27">
        <f>'Tabela wyników'!M47</f>
        <v>290</v>
      </c>
    </row>
    <row r="61" spans="2:6">
      <c r="B61" s="30">
        <v>56</v>
      </c>
      <c r="C61" s="26" t="str">
        <f>'Tabela wyników'!A53</f>
        <v>16. Nowogard</v>
      </c>
      <c r="D61" s="26">
        <f>'Tabela wyników'!C53</f>
        <v>41</v>
      </c>
      <c r="E61" s="26" t="str">
        <f>'Tabela wyników'!D53</f>
        <v>Dariusz Skorupa</v>
      </c>
      <c r="F61" s="27">
        <f>'Tabela wyników'!M53</f>
        <v>289</v>
      </c>
    </row>
    <row r="62" spans="2:6">
      <c r="B62" s="30">
        <v>57</v>
      </c>
      <c r="C62" s="26" t="str">
        <f>'Tabela wyników'!A74</f>
        <v>23. Sulęcin</v>
      </c>
      <c r="D62" s="26">
        <f>'Tabela wyników'!C74</f>
        <v>47</v>
      </c>
      <c r="E62" s="26" t="str">
        <f>'Tabela wyników'!D74</f>
        <v>Roman Lasota</v>
      </c>
      <c r="F62" s="27">
        <f>'Tabela wyników'!M74</f>
        <v>288</v>
      </c>
    </row>
    <row r="63" spans="2:6">
      <c r="B63" s="30">
        <v>58</v>
      </c>
      <c r="C63" s="26" t="str">
        <f>'Tabela wyników'!A7</f>
        <v>1. Bierzwnik</v>
      </c>
      <c r="D63" s="26">
        <f>'Tabela wyników'!C7</f>
        <v>1</v>
      </c>
      <c r="E63" s="26" t="str">
        <f>'Tabela wyników'!D7</f>
        <v>Arkadiusz Jakszuk</v>
      </c>
      <c r="F63" s="27">
        <f>'Tabela wyników'!M7</f>
        <v>287</v>
      </c>
    </row>
    <row r="64" spans="2:6">
      <c r="B64" s="30">
        <v>59</v>
      </c>
      <c r="C64" s="26" t="str">
        <f>'Tabela wyników'!A71</f>
        <v>22. Trzebież</v>
      </c>
      <c r="D64" s="26">
        <f>'Tabela wyników'!C71</f>
        <v>46</v>
      </c>
      <c r="E64" s="26" t="str">
        <f>'Tabela wyników'!D71</f>
        <v>Bartosz Miszczuk</v>
      </c>
      <c r="F64" s="27">
        <f>'Tabela wyników'!M71</f>
        <v>287</v>
      </c>
    </row>
    <row r="65" spans="2:6">
      <c r="B65" s="30">
        <v>60</v>
      </c>
      <c r="C65" s="26" t="str">
        <f>'Tabela wyników'!A16</f>
        <v>4. Chojna</v>
      </c>
      <c r="D65" s="26">
        <f>'Tabela wyników'!C16</f>
        <v>4</v>
      </c>
      <c r="E65" s="26" t="str">
        <f>'Tabela wyników'!D16</f>
        <v>Tomasz Bresiński</v>
      </c>
      <c r="F65" s="27">
        <f>'Tabela wyników'!M16</f>
        <v>285</v>
      </c>
    </row>
    <row r="66" spans="2:6">
      <c r="B66" s="30">
        <v>61</v>
      </c>
      <c r="C66" s="26" t="str">
        <f>'Tabela wyników'!A30</f>
        <v>8. Głusko</v>
      </c>
      <c r="D66" s="26">
        <f>'Tabela wyników'!C30</f>
        <v>58</v>
      </c>
      <c r="E66" s="26" t="str">
        <f>'Tabela wyników'!D30</f>
        <v>Wiesław Wasilewski</v>
      </c>
      <c r="F66" s="27">
        <f>'Tabela wyników'!M30</f>
        <v>284</v>
      </c>
    </row>
    <row r="67" spans="2:6">
      <c r="B67" s="30">
        <v>62</v>
      </c>
      <c r="C67" s="26" t="str">
        <f>'Tabela wyników'!A61</f>
        <v>19. Skwierzyna</v>
      </c>
      <c r="D67" s="26">
        <f>'Tabela wyników'!C61</f>
        <v>19</v>
      </c>
      <c r="E67" s="26" t="str">
        <f>'Tabela wyników'!D61</f>
        <v>Tomasz Jackowski</v>
      </c>
      <c r="F67" s="27">
        <f>'Tabela wyników'!M61</f>
        <v>280</v>
      </c>
    </row>
    <row r="68" spans="2:6">
      <c r="B68" s="30">
        <v>63</v>
      </c>
      <c r="C68" s="26" t="str">
        <f>'Tabela wyników'!A31</f>
        <v>9. Gryfice</v>
      </c>
      <c r="D68" s="26">
        <f>'Tabela wyników'!C31</f>
        <v>9</v>
      </c>
      <c r="E68" s="26" t="str">
        <f>'Tabela wyników'!D31</f>
        <v>Mirosław Jarosik</v>
      </c>
      <c r="F68" s="27">
        <f>'Tabela wyników'!M31</f>
        <v>273</v>
      </c>
    </row>
    <row r="69" spans="2:6">
      <c r="B69" s="30">
        <v>64</v>
      </c>
      <c r="C69" s="26" t="str">
        <f>'Tabela wyników'!A49</f>
        <v>15. Myślibórz</v>
      </c>
      <c r="D69" s="26">
        <f>'Tabela wyników'!C49</f>
        <v>15</v>
      </c>
      <c r="E69" s="26" t="str">
        <f>'Tabela wyników'!D49</f>
        <v>Jacek Wolanicki</v>
      </c>
      <c r="F69" s="27">
        <f>'Tabela wyników'!M49</f>
        <v>264</v>
      </c>
    </row>
    <row r="70" spans="2:6">
      <c r="B70" s="30">
        <v>65</v>
      </c>
      <c r="C70" s="26" t="str">
        <f>'Tabela wyników'!A80</f>
        <v>25. RDLP Szczecin</v>
      </c>
      <c r="D70" s="26">
        <f>'Tabela wyników'!C80</f>
        <v>49</v>
      </c>
      <c r="E70" s="26" t="str">
        <f>'Tabela wyników'!D80</f>
        <v>Mariusz Kaczmarek</v>
      </c>
      <c r="F70" s="27">
        <f>'Tabela wyników'!M80</f>
        <v>242</v>
      </c>
    </row>
    <row r="71" spans="2:6">
      <c r="B71" s="30">
        <v>66</v>
      </c>
      <c r="C71" s="26" t="str">
        <f>'Tabela wyników'!A37</f>
        <v>11. Kłodawa</v>
      </c>
      <c r="D71" s="26">
        <f>'Tabela wyników'!C37</f>
        <v>11</v>
      </c>
      <c r="E71" s="26" t="str">
        <f>'Tabela wyników'!D37</f>
        <v>Ryszard Paszkowski</v>
      </c>
      <c r="F71" s="27">
        <f>'Tabela wyników'!M37</f>
        <v>240</v>
      </c>
    </row>
    <row r="72" spans="2:6">
      <c r="B72" s="30">
        <v>67</v>
      </c>
      <c r="C72" s="26" t="str">
        <f>'Tabela wyników'!A73</f>
        <v>23. Sulęcin</v>
      </c>
      <c r="D72" s="26">
        <f>'Tabela wyników'!C73</f>
        <v>23</v>
      </c>
      <c r="E72" s="26" t="str">
        <f>'Tabela wyników'!D73</f>
        <v>Ryszard Farbotko</v>
      </c>
      <c r="F72" s="27">
        <f>'Tabela wyników'!M73</f>
        <v>232</v>
      </c>
    </row>
    <row r="73" spans="2:6">
      <c r="B73" s="30">
        <v>68</v>
      </c>
      <c r="C73" s="26" t="str">
        <f>'Tabela wyników'!A62</f>
        <v>19. Skwierzyna</v>
      </c>
      <c r="D73" s="26">
        <f>'Tabela wyników'!C62</f>
        <v>43</v>
      </c>
      <c r="E73" s="26" t="str">
        <f>'Tabela wyników'!D62</f>
        <v>Emil Kuzajewski</v>
      </c>
      <c r="F73" s="27">
        <f>'Tabela wyników'!M62</f>
        <v>231</v>
      </c>
    </row>
    <row r="74" spans="2:6">
      <c r="B74" s="30">
        <v>69</v>
      </c>
      <c r="C74" s="26" t="str">
        <f>'Tabela wyników'!A22</f>
        <v>6. Dobrzany</v>
      </c>
      <c r="D74" s="26">
        <f>'Tabela wyników'!C22</f>
        <v>6</v>
      </c>
      <c r="E74" s="26" t="str">
        <f>'Tabela wyników'!D22</f>
        <v>Krzysztof Kopka</v>
      </c>
      <c r="F74" s="27">
        <f>'Tabela wyników'!M22</f>
        <v>230</v>
      </c>
    </row>
    <row r="75" spans="2:6">
      <c r="B75" s="30">
        <v>70</v>
      </c>
      <c r="C75" s="26" t="str">
        <f>'Tabela wyników'!A50</f>
        <v>15. Myślibórz</v>
      </c>
      <c r="D75" s="26">
        <f>'Tabela wyników'!C50</f>
        <v>40</v>
      </c>
      <c r="E75" s="26" t="str">
        <f>'Tabela wyników'!D50</f>
        <v>Saturnin Sztuka</v>
      </c>
      <c r="F75" s="27">
        <f>'Tabela wyników'!M50</f>
        <v>221</v>
      </c>
    </row>
    <row r="76" spans="2:6">
      <c r="B76" s="30">
        <v>71</v>
      </c>
      <c r="C76" s="26" t="str">
        <f>'Tabela wyników'!A79</f>
        <v>25. RDLP Szczecin</v>
      </c>
      <c r="D76" s="26">
        <f>'Tabela wyników'!C79</f>
        <v>25</v>
      </c>
      <c r="E76" s="26" t="str">
        <f>'Tabela wyników'!D79</f>
        <v>Sławomir Kucal</v>
      </c>
      <c r="F76" s="27">
        <f>'Tabela wyników'!M79</f>
        <v>188</v>
      </c>
    </row>
    <row r="77" spans="2:6">
      <c r="B77" s="30">
        <v>72</v>
      </c>
      <c r="C77" s="26" t="str">
        <f>'Tabela wyników'!A28</f>
        <v>8. Głusko</v>
      </c>
      <c r="D77" s="26">
        <f>'Tabela wyników'!C28</f>
        <v>8</v>
      </c>
      <c r="E77" s="26" t="str">
        <f>'Tabela wyników'!D28</f>
        <v>Michał Barszczewski</v>
      </c>
      <c r="F77" s="27">
        <f>'Tabela wyników'!M28</f>
        <v>164</v>
      </c>
    </row>
    <row r="78" spans="2:6">
      <c r="B78" s="30">
        <v>73</v>
      </c>
      <c r="C78" s="26" t="str">
        <f>'Tabela wyników'!A51</f>
        <v>15. Myślibórz</v>
      </c>
      <c r="D78" s="26">
        <f>'Tabela wyników'!C51</f>
        <v>64</v>
      </c>
      <c r="E78" s="26" t="str">
        <f>'Tabela wyników'!D51</f>
        <v>Dawid Sadowski</v>
      </c>
      <c r="F78" s="27">
        <f>'Tabela wyników'!M51</f>
        <v>119</v>
      </c>
    </row>
  </sheetData>
  <sortState ref="B6:F78">
    <sortCondition ref="B5"/>
  </sortState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pane ySplit="5" topLeftCell="A6" activePane="bottomLeft" state="frozen"/>
      <selection pane="bottomLeft" activeCell="A5" sqref="A5"/>
    </sheetView>
  </sheetViews>
  <sheetFormatPr defaultRowHeight="15"/>
  <cols>
    <col min="2" max="2" width="20.5703125" bestFit="1" customWidth="1"/>
  </cols>
  <sheetData>
    <row r="1" spans="1:3" ht="18.75">
      <c r="A1" s="33" t="s">
        <v>23</v>
      </c>
    </row>
    <row r="2" spans="1:3" ht="15.75">
      <c r="A2" s="32" t="s">
        <v>134</v>
      </c>
    </row>
    <row r="3" spans="1:3" ht="15.75">
      <c r="A3" s="32" t="s">
        <v>36</v>
      </c>
    </row>
    <row r="4" spans="1:3" ht="15.75" thickBot="1"/>
    <row r="5" spans="1:3" ht="15.75" thickBot="1">
      <c r="A5" s="28" t="s">
        <v>16</v>
      </c>
      <c r="B5" s="24" t="s">
        <v>27</v>
      </c>
      <c r="C5" s="29" t="s">
        <v>18</v>
      </c>
    </row>
    <row r="6" spans="1:3">
      <c r="A6" s="54">
        <f>'Tabela wyników'!R10</f>
        <v>1</v>
      </c>
      <c r="B6" s="48" t="str">
        <f>'Tabela wyników'!A10</f>
        <v>2. Bogdaniec</v>
      </c>
      <c r="C6" s="54">
        <f>'Tabela wyników'!N10</f>
        <v>1263</v>
      </c>
    </row>
    <row r="7" spans="1:3" ht="15.75" thickBot="1">
      <c r="A7" s="55">
        <f>'Tabela wyników'!R19</f>
        <v>2</v>
      </c>
      <c r="B7" s="49" t="str">
        <f>'Tabela wyników'!A19</f>
        <v>5. Dębno</v>
      </c>
      <c r="C7" s="55">
        <f>'Tabela wyników'!N19</f>
        <v>1261</v>
      </c>
    </row>
    <row r="8" spans="1:3">
      <c r="A8" s="53">
        <f>'Tabela wyników'!R40</f>
        <v>3</v>
      </c>
      <c r="B8" s="47" t="str">
        <f>'Tabela wyników'!A40</f>
        <v>12. Mieszkowice</v>
      </c>
      <c r="C8" s="53">
        <f>'Tabela wyników'!N40</f>
        <v>1232</v>
      </c>
    </row>
    <row r="9" spans="1:3">
      <c r="A9" s="54">
        <f>'Tabela wyników'!R58</f>
        <v>4</v>
      </c>
      <c r="B9" s="48" t="str">
        <f>'Tabela wyników'!A58</f>
        <v>18. Rzepin</v>
      </c>
      <c r="C9" s="54">
        <f>'Tabela wyników'!N58</f>
        <v>1215</v>
      </c>
    </row>
    <row r="10" spans="1:3" ht="15.75" thickBot="1">
      <c r="A10" s="55">
        <f>'Tabela wyników'!R25</f>
        <v>5</v>
      </c>
      <c r="B10" s="49" t="str">
        <f>'Tabela wyników'!A25</f>
        <v>7. Drawno</v>
      </c>
      <c r="C10" s="55">
        <f>'Tabela wyników'!N25</f>
        <v>1161</v>
      </c>
    </row>
    <row r="11" spans="1:3">
      <c r="A11" s="53">
        <f>'Tabela wyników'!R76</f>
        <v>6</v>
      </c>
      <c r="B11" s="47" t="str">
        <f>'Tabela wyników'!A76</f>
        <v>24. Strzelce Kraj.</v>
      </c>
      <c r="C11" s="53">
        <f>'Tabela wyników'!N76</f>
        <v>1158</v>
      </c>
    </row>
    <row r="12" spans="1:3">
      <c r="A12" s="54">
        <f>'Tabela wyników'!R13</f>
        <v>7</v>
      </c>
      <c r="B12" s="48" t="str">
        <f>'Tabela wyników'!A13</f>
        <v>3. Bolewice</v>
      </c>
      <c r="C12" s="54">
        <f>'Tabela wyników'!N13</f>
        <v>1145</v>
      </c>
    </row>
    <row r="13" spans="1:3" ht="15.75" thickBot="1">
      <c r="A13" s="55">
        <f>'Tabela wyników'!R67</f>
        <v>8</v>
      </c>
      <c r="B13" s="49" t="str">
        <f>'Tabela wyników'!A67</f>
        <v>21. Trzciel</v>
      </c>
      <c r="C13" s="55">
        <f>'Tabela wyników'!N67</f>
        <v>1118</v>
      </c>
    </row>
    <row r="14" spans="1:3">
      <c r="A14" s="53">
        <f>'Tabela wyników'!R31</f>
        <v>9</v>
      </c>
      <c r="B14" s="47" t="str">
        <f>'Tabela wyników'!A31</f>
        <v>9. Gryfice</v>
      </c>
      <c r="C14" s="53">
        <f>'Tabela wyników'!N31</f>
        <v>1108</v>
      </c>
    </row>
    <row r="15" spans="1:3">
      <c r="A15" s="54">
        <f>'Tabela wyników'!R64</f>
        <v>10</v>
      </c>
      <c r="B15" s="48" t="str">
        <f>'Tabela wyników'!A64</f>
        <v>20. Smolarz</v>
      </c>
      <c r="C15" s="54">
        <f>'Tabela wyników'!N64</f>
        <v>1091</v>
      </c>
    </row>
    <row r="16" spans="1:3" ht="15.75" thickBot="1">
      <c r="A16" s="55">
        <f>'Tabela wyników'!R34</f>
        <v>11</v>
      </c>
      <c r="B16" s="49" t="str">
        <f>'Tabela wyników'!A34</f>
        <v>10. Gryfino</v>
      </c>
      <c r="C16" s="55">
        <f>'Tabela wyników'!N34</f>
        <v>1025</v>
      </c>
    </row>
    <row r="17" spans="1:3">
      <c r="A17" s="53">
        <f>'Tabela wyników'!R16</f>
        <v>12</v>
      </c>
      <c r="B17" s="47" t="str">
        <f>'Tabela wyników'!A16</f>
        <v>4. Chojna</v>
      </c>
      <c r="C17" s="53">
        <f>'Tabela wyników'!N16</f>
        <v>1002</v>
      </c>
    </row>
    <row r="18" spans="1:3">
      <c r="A18" s="54">
        <f>'Tabela wyników'!R70</f>
        <v>13</v>
      </c>
      <c r="B18" s="48" t="str">
        <f>'Tabela wyników'!A70</f>
        <v>22. Trzebież</v>
      </c>
      <c r="C18" s="54">
        <f>'Tabela wyników'!N70</f>
        <v>990</v>
      </c>
    </row>
    <row r="19" spans="1:3" ht="15.75" thickBot="1">
      <c r="A19" s="55">
        <f>'Tabela wyników'!R46</f>
        <v>14</v>
      </c>
      <c r="B19" s="49" t="str">
        <f>'Tabela wyników'!A46</f>
        <v>14. Międzyrzecz</v>
      </c>
      <c r="C19" s="55">
        <f>'Tabela wyników'!N46</f>
        <v>987</v>
      </c>
    </row>
    <row r="20" spans="1:3">
      <c r="A20" s="53">
        <f>'Tabela wyników'!R7</f>
        <v>15</v>
      </c>
      <c r="B20" s="47" t="str">
        <f>'Tabela wyników'!A7</f>
        <v>1. Bierzwnik</v>
      </c>
      <c r="C20" s="53">
        <f>'Tabela wyników'!N7</f>
        <v>970</v>
      </c>
    </row>
    <row r="21" spans="1:3">
      <c r="A21" s="54">
        <f>'Tabela wyników'!R37</f>
        <v>16</v>
      </c>
      <c r="B21" s="48" t="str">
        <f>'Tabela wyników'!A37</f>
        <v>11. Kłodawa</v>
      </c>
      <c r="C21" s="54">
        <f>'Tabela wyników'!N37</f>
        <v>950</v>
      </c>
    </row>
    <row r="22" spans="1:3" ht="15.75" thickBot="1">
      <c r="A22" s="55">
        <f>'Tabela wyników'!R22</f>
        <v>17</v>
      </c>
      <c r="B22" s="49" t="str">
        <f>'Tabela wyników'!A22</f>
        <v>6. Dobrzany</v>
      </c>
      <c r="C22" s="55">
        <f>'Tabela wyników'!N22</f>
        <v>937</v>
      </c>
    </row>
    <row r="23" spans="1:3">
      <c r="A23" s="53">
        <f>'Tabela wyników'!R52</f>
        <v>18</v>
      </c>
      <c r="B23" s="47" t="str">
        <f>'Tabela wyników'!A52</f>
        <v>16. Nowogard</v>
      </c>
      <c r="C23" s="53">
        <f>'Tabela wyników'!N52</f>
        <v>927</v>
      </c>
    </row>
    <row r="24" spans="1:3">
      <c r="A24" s="54">
        <f>'Tabela wyników'!R61</f>
        <v>19</v>
      </c>
      <c r="B24" s="48" t="str">
        <f>'Tabela wyników'!A61</f>
        <v>19. Skwierzyna</v>
      </c>
      <c r="C24" s="54">
        <f>'Tabela wyników'!N61</f>
        <v>918</v>
      </c>
    </row>
    <row r="25" spans="1:3" ht="15.75" thickBot="1">
      <c r="A25" s="55">
        <f>'Tabela wyników'!R73</f>
        <v>20</v>
      </c>
      <c r="B25" s="49" t="str">
        <f>'Tabela wyników'!A73</f>
        <v>23. Sulęcin</v>
      </c>
      <c r="C25" s="55">
        <f>'Tabela wyników'!N73</f>
        <v>849</v>
      </c>
    </row>
    <row r="26" spans="1:3">
      <c r="A26" s="53">
        <f>'Tabela wyników'!R79</f>
        <v>21</v>
      </c>
      <c r="B26" s="47" t="str">
        <f>'Tabela wyników'!A79</f>
        <v>25. RDLP Szczecin</v>
      </c>
      <c r="C26" s="53">
        <f>'Tabela wyników'!N79</f>
        <v>799</v>
      </c>
    </row>
    <row r="27" spans="1:3">
      <c r="A27" s="54">
        <f>'Tabela wyników'!R28</f>
        <v>22</v>
      </c>
      <c r="B27" s="48" t="str">
        <f>'Tabela wyników'!A28</f>
        <v>8. Głusko</v>
      </c>
      <c r="C27" s="54">
        <f>'Tabela wyników'!N28</f>
        <v>765</v>
      </c>
    </row>
    <row r="28" spans="1:3" ht="15.75" thickBot="1">
      <c r="A28" s="55">
        <f>'Tabela wyników'!R82</f>
        <v>23</v>
      </c>
      <c r="B28" s="49" t="str">
        <f>'Tabela wyników'!A82</f>
        <v>26. ZSLP Stargard</v>
      </c>
      <c r="C28" s="55">
        <f>'Tabela wyników'!N82</f>
        <v>753</v>
      </c>
    </row>
    <row r="29" spans="1:3">
      <c r="A29" s="53">
        <f>'Tabela wyników'!R49</f>
        <v>24</v>
      </c>
      <c r="B29" s="47" t="str">
        <f>'Tabela wyników'!A49</f>
        <v>15. Myślibórz</v>
      </c>
      <c r="C29" s="53">
        <f>'Tabela wyników'!N49</f>
        <v>604</v>
      </c>
    </row>
    <row r="30" spans="1:3">
      <c r="A30" s="54">
        <f>'Tabela wyników'!R43</f>
        <v>25</v>
      </c>
      <c r="B30" s="48" t="str">
        <f>'Tabela wyników'!A43</f>
        <v>13. Międzychód</v>
      </c>
      <c r="C30" s="54">
        <f>'Tabela wyników'!N43</f>
        <v>403</v>
      </c>
    </row>
    <row r="31" spans="1:3" ht="15.75" thickBot="1">
      <c r="A31" s="55">
        <f>'Tabela wyników'!R55</f>
        <v>26</v>
      </c>
      <c r="B31" s="49" t="str">
        <f>'Tabela wyników'!A55</f>
        <v>17. Rokita</v>
      </c>
      <c r="C31" s="55">
        <f>'Tabela wyników'!N55</f>
        <v>354</v>
      </c>
    </row>
  </sheetData>
  <sortState ref="A6:C31">
    <sortCondition ref="A5"/>
  </sortState>
  <conditionalFormatting sqref="A6:A31">
    <cfRule type="duplicateValues" dxfId="6" priority="5"/>
  </conditionalFormatting>
  <pageMargins left="0.25" right="0.25" top="0.75" bottom="0.75" header="0.3" footer="0.3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8"/>
  <sheetViews>
    <sheetView workbookViewId="0">
      <pane ySplit="5" topLeftCell="A39" activePane="bottomLeft" state="frozen"/>
      <selection pane="bottomLeft" activeCell="B79" sqref="B79"/>
    </sheetView>
  </sheetViews>
  <sheetFormatPr defaultRowHeight="15"/>
  <cols>
    <col min="2" max="2" width="8.140625" bestFit="1" customWidth="1"/>
    <col min="3" max="3" width="14.28515625" bestFit="1" customWidth="1"/>
    <col min="4" max="4" width="6.85546875" customWidth="1"/>
    <col min="5" max="5" width="22.28515625" bestFit="1" customWidth="1"/>
  </cols>
  <sheetData>
    <row r="1" spans="2:6" ht="18.75">
      <c r="B1" s="33" t="s">
        <v>21</v>
      </c>
      <c r="C1" s="31"/>
      <c r="D1" s="31"/>
      <c r="E1" s="31"/>
    </row>
    <row r="2" spans="2:6" ht="15.75">
      <c r="B2" s="32" t="s">
        <v>134</v>
      </c>
    </row>
    <row r="3" spans="2:6" ht="15.75">
      <c r="B3" s="32" t="s">
        <v>36</v>
      </c>
    </row>
    <row r="4" spans="2:6" ht="15.75" thickBot="1"/>
    <row r="5" spans="2:6" ht="15.75" thickBot="1">
      <c r="B5" s="28" t="s">
        <v>16</v>
      </c>
      <c r="C5" s="24" t="s">
        <v>26</v>
      </c>
      <c r="D5" s="24" t="str">
        <f>'Tabela wyników'!C5:C6</f>
        <v>Nr start</v>
      </c>
      <c r="E5" s="24" t="s">
        <v>17</v>
      </c>
      <c r="F5" s="29" t="s">
        <v>18</v>
      </c>
    </row>
    <row r="6" spans="2:6">
      <c r="B6" s="56">
        <f>'Tabela wyników'!P11</f>
        <v>1</v>
      </c>
      <c r="C6" s="26" t="str">
        <f>'Tabela wyników'!A11</f>
        <v>2. Bogdaniec</v>
      </c>
      <c r="D6" s="26">
        <f>'Tabela wyników'!C11</f>
        <v>28</v>
      </c>
      <c r="E6" s="26" t="str">
        <f>'Tabela wyników'!D11</f>
        <v>Adrian Kocoń</v>
      </c>
      <c r="F6" s="27">
        <f>'Tabela wyników'!I11</f>
        <v>280</v>
      </c>
    </row>
    <row r="7" spans="2:6">
      <c r="B7" s="56">
        <f>'Tabela wyników'!P25</f>
        <v>2</v>
      </c>
      <c r="C7" s="26" t="str">
        <f>'Tabela wyników'!A25</f>
        <v>7. Drawno</v>
      </c>
      <c r="D7" s="26">
        <f>'Tabela wyników'!C25</f>
        <v>7</v>
      </c>
      <c r="E7" s="26" t="str">
        <f>'Tabela wyników'!D25</f>
        <v>Mateusz Domagała</v>
      </c>
      <c r="F7" s="27">
        <f>'Tabela wyników'!I25</f>
        <v>275</v>
      </c>
    </row>
    <row r="8" spans="2:6">
      <c r="B8" s="56">
        <v>3</v>
      </c>
      <c r="C8" s="26" t="str">
        <f>'Tabela wyników'!A20</f>
        <v>5. Dębno</v>
      </c>
      <c r="D8" s="26">
        <f>'Tabela wyników'!C20</f>
        <v>31</v>
      </c>
      <c r="E8" s="26" t="str">
        <f>'Tabela wyników'!D20</f>
        <v>Artur Lipiński</v>
      </c>
      <c r="F8" s="27">
        <f>'Tabela wyników'!I20</f>
        <v>275</v>
      </c>
    </row>
    <row r="9" spans="2:6">
      <c r="B9" s="56">
        <v>4</v>
      </c>
      <c r="C9" s="26" t="str">
        <f>'Tabela wyników'!A42</f>
        <v>12. Mieszkowice</v>
      </c>
      <c r="D9" s="26">
        <f>'Tabela wyników'!C42</f>
        <v>62</v>
      </c>
      <c r="E9" s="26" t="str">
        <f>'Tabela wyników'!D42</f>
        <v>Michał Kotowicz</v>
      </c>
      <c r="F9" s="27">
        <f>'Tabela wyników'!I42</f>
        <v>275</v>
      </c>
    </row>
    <row r="10" spans="2:6">
      <c r="B10" s="56">
        <v>5</v>
      </c>
      <c r="C10" s="26" t="str">
        <f>'Tabela wyników'!A76</f>
        <v>24. Strzelce Kraj.</v>
      </c>
      <c r="D10" s="26">
        <f>'Tabela wyników'!C76</f>
        <v>24</v>
      </c>
      <c r="E10" s="26" t="str">
        <f>'Tabela wyników'!D76</f>
        <v>Waldemar Szpila</v>
      </c>
      <c r="F10" s="27">
        <f>'Tabela wyników'!I76</f>
        <v>270</v>
      </c>
    </row>
    <row r="11" spans="2:6">
      <c r="B11" s="56">
        <v>6</v>
      </c>
      <c r="C11" s="26" t="str">
        <f>'Tabela wyników'!A60</f>
        <v>18. Rzepin</v>
      </c>
      <c r="D11" s="26">
        <f>'Tabela wyników'!C60</f>
        <v>66</v>
      </c>
      <c r="E11" s="26" t="str">
        <f>'Tabela wyników'!D60</f>
        <v>Bartosz Tomczak</v>
      </c>
      <c r="F11" s="27">
        <f>'Tabela wyników'!I60</f>
        <v>270</v>
      </c>
    </row>
    <row r="12" spans="2:6">
      <c r="B12" s="56">
        <f>'Tabela wyników'!P33</f>
        <v>7</v>
      </c>
      <c r="C12" s="26" t="str">
        <f>'Tabela wyników'!A33</f>
        <v>9. Gryfice</v>
      </c>
      <c r="D12" s="26">
        <f>'Tabela wyników'!C33</f>
        <v>59</v>
      </c>
      <c r="E12" s="26" t="str">
        <f>'Tabela wyników'!D33</f>
        <v>Jacek Pokorski</v>
      </c>
      <c r="F12" s="27">
        <f>'Tabela wyników'!I33</f>
        <v>265</v>
      </c>
    </row>
    <row r="13" spans="2:6">
      <c r="B13" s="56">
        <f>'Tabela wyników'!P10</f>
        <v>8</v>
      </c>
      <c r="C13" s="26" t="str">
        <f>'Tabela wyników'!A10</f>
        <v>2. Bogdaniec</v>
      </c>
      <c r="D13" s="26">
        <f>'Tabela wyników'!C10</f>
        <v>2</v>
      </c>
      <c r="E13" s="26" t="str">
        <f>'Tabela wyników'!D10</f>
        <v>Jan Jankowski</v>
      </c>
      <c r="F13" s="27">
        <f>'Tabela wyników'!I10</f>
        <v>260</v>
      </c>
    </row>
    <row r="14" spans="2:6">
      <c r="B14" s="56">
        <f>'Tabela wyników'!P32</f>
        <v>9</v>
      </c>
      <c r="C14" s="26" t="str">
        <f>'Tabela wyników'!A32</f>
        <v>9. Gryfice</v>
      </c>
      <c r="D14" s="26">
        <f>'Tabela wyników'!C32</f>
        <v>35</v>
      </c>
      <c r="E14" s="26" t="str">
        <f>'Tabela wyników'!D32</f>
        <v>Krzysztof Kwieciński</v>
      </c>
      <c r="F14" s="27">
        <f>'Tabela wyników'!I32</f>
        <v>255</v>
      </c>
    </row>
    <row r="15" spans="2:6">
      <c r="B15" s="56">
        <v>10</v>
      </c>
      <c r="C15" s="26" t="str">
        <f>'Tabela wyników'!A12</f>
        <v>2. Bogdaniec</v>
      </c>
      <c r="D15" s="26">
        <f>'Tabela wyników'!C12</f>
        <v>52</v>
      </c>
      <c r="E15" s="26" t="str">
        <f>'Tabela wyników'!D12</f>
        <v>Maciej Łukieńczuk</v>
      </c>
      <c r="F15" s="27">
        <f>'Tabela wyników'!I12</f>
        <v>255</v>
      </c>
    </row>
    <row r="16" spans="2:6">
      <c r="B16" s="56">
        <v>11</v>
      </c>
      <c r="C16" s="26" t="str">
        <f>'Tabela wyników'!A66</f>
        <v>20. Smolarz</v>
      </c>
      <c r="D16" s="26">
        <f>'Tabela wyników'!C66</f>
        <v>68</v>
      </c>
      <c r="E16" s="26" t="str">
        <f>'Tabela wyników'!D66</f>
        <v>Gtrzegorz Staszak</v>
      </c>
      <c r="F16" s="27">
        <f>'Tabela wyników'!I66</f>
        <v>255</v>
      </c>
    </row>
    <row r="17" spans="2:6">
      <c r="B17" s="56">
        <f>'Tabela wyników'!P19</f>
        <v>12</v>
      </c>
      <c r="C17" s="26" t="str">
        <f>'Tabela wyników'!A19</f>
        <v>5. Dębno</v>
      </c>
      <c r="D17" s="26">
        <f>'Tabela wyników'!C19</f>
        <v>5</v>
      </c>
      <c r="E17" s="26" t="str">
        <f>'Tabela wyników'!D19</f>
        <v>Roman Drużga</v>
      </c>
      <c r="F17" s="27">
        <f>'Tabela wyników'!I19</f>
        <v>250</v>
      </c>
    </row>
    <row r="18" spans="2:6">
      <c r="B18" s="56">
        <v>13</v>
      </c>
      <c r="C18" s="26" t="str">
        <f>'Tabela wyników'!A15</f>
        <v>3. Bolewice</v>
      </c>
      <c r="D18" s="26">
        <f>'Tabela wyników'!C15</f>
        <v>53</v>
      </c>
      <c r="E18" s="26" t="str">
        <f>'Tabela wyników'!D15</f>
        <v>Mateusz Pilc</v>
      </c>
      <c r="F18" s="27">
        <f>'Tabela wyników'!I15</f>
        <v>250</v>
      </c>
    </row>
    <row r="19" spans="2:6">
      <c r="B19" s="56">
        <v>14</v>
      </c>
      <c r="C19" s="26" t="str">
        <f>'Tabela wyników'!A21</f>
        <v>5. Dębno</v>
      </c>
      <c r="D19" s="26">
        <f>'Tabela wyników'!C21</f>
        <v>55</v>
      </c>
      <c r="E19" s="26" t="str">
        <f>'Tabela wyników'!D21</f>
        <v>Tomasz Łozowski</v>
      </c>
      <c r="F19" s="27">
        <f>'Tabela wyników'!I21</f>
        <v>250</v>
      </c>
    </row>
    <row r="20" spans="2:6">
      <c r="B20" s="56">
        <v>15</v>
      </c>
      <c r="C20" s="26" t="str">
        <f>'Tabela wyników'!A43</f>
        <v>13. Międzychód</v>
      </c>
      <c r="D20" s="26">
        <f>'Tabela wyników'!C43</f>
        <v>13</v>
      </c>
      <c r="E20" s="26" t="str">
        <f>'Tabela wyników'!D43</f>
        <v>Bartosz Szlachetka</v>
      </c>
      <c r="F20" s="27">
        <f>'Tabela wyników'!I43</f>
        <v>240</v>
      </c>
    </row>
    <row r="21" spans="2:6">
      <c r="B21" s="56">
        <v>16</v>
      </c>
      <c r="C21" s="26" t="str">
        <f>'Tabela wyników'!A59</f>
        <v>18. Rzepin</v>
      </c>
      <c r="D21" s="26">
        <f>'Tabela wyników'!C59</f>
        <v>42</v>
      </c>
      <c r="E21" s="26" t="str">
        <f>'Tabela wyników'!D59</f>
        <v>Marek Małecki</v>
      </c>
      <c r="F21" s="27">
        <f>'Tabela wyników'!I59</f>
        <v>240</v>
      </c>
    </row>
    <row r="22" spans="2:6">
      <c r="B22" s="56">
        <v>17</v>
      </c>
      <c r="C22" s="26" t="str">
        <f>'Tabela wyników'!A77</f>
        <v>24. Strzelce Kraj.</v>
      </c>
      <c r="D22" s="26">
        <f>'Tabela wyników'!C77</f>
        <v>48</v>
      </c>
      <c r="E22" s="26" t="str">
        <f>'Tabela wyników'!D77</f>
        <v>Paweł Jasiński</v>
      </c>
      <c r="F22" s="27">
        <f>'Tabela wyników'!I77</f>
        <v>240</v>
      </c>
    </row>
    <row r="23" spans="2:6">
      <c r="B23" s="56">
        <v>18</v>
      </c>
      <c r="C23" s="26" t="str">
        <f>'Tabela wyników'!A24</f>
        <v>6. Dobrzany</v>
      </c>
      <c r="D23" s="26">
        <f>'Tabela wyników'!C24</f>
        <v>56</v>
      </c>
      <c r="E23" s="26" t="str">
        <f>'Tabela wyników'!D24</f>
        <v>Marek Miazga</v>
      </c>
      <c r="F23" s="27">
        <f>'Tabela wyników'!I24</f>
        <v>240</v>
      </c>
    </row>
    <row r="24" spans="2:6">
      <c r="B24" s="56">
        <v>19</v>
      </c>
      <c r="C24" s="26" t="str">
        <f>'Tabela wyników'!A27</f>
        <v>7. Drawno</v>
      </c>
      <c r="D24" s="26">
        <f>'Tabela wyników'!C27</f>
        <v>57</v>
      </c>
      <c r="E24" s="26" t="str">
        <f>'Tabela wyników'!D27</f>
        <v>Janusz Sokołowski</v>
      </c>
      <c r="F24" s="27">
        <f>'Tabela wyników'!I27</f>
        <v>240</v>
      </c>
    </row>
    <row r="25" spans="2:6">
      <c r="B25" s="56">
        <v>20</v>
      </c>
      <c r="C25" s="26" t="str">
        <f>'Tabela wyników'!A55</f>
        <v>17. Rokita</v>
      </c>
      <c r="D25" s="26">
        <f>'Tabela wyników'!C55</f>
        <v>17</v>
      </c>
      <c r="E25" s="26" t="str">
        <f>'Tabela wyników'!D55</f>
        <v>Piotr Muth</v>
      </c>
      <c r="F25" s="27">
        <f>'Tabela wyników'!I55</f>
        <v>235</v>
      </c>
    </row>
    <row r="26" spans="2:6">
      <c r="B26" s="56">
        <v>21</v>
      </c>
      <c r="C26" s="26" t="str">
        <f>'Tabela wyników'!A67</f>
        <v>21. Trzciel</v>
      </c>
      <c r="D26" s="26">
        <f>'Tabela wyników'!C67</f>
        <v>21</v>
      </c>
      <c r="E26" s="26" t="str">
        <f>'Tabela wyników'!D67</f>
        <v>Roman Dębina</v>
      </c>
      <c r="F26" s="27">
        <f>'Tabela wyników'!I67</f>
        <v>235</v>
      </c>
    </row>
    <row r="27" spans="2:6">
      <c r="B27" s="56">
        <v>22</v>
      </c>
      <c r="C27" s="26" t="str">
        <f>'Tabela wyników'!A83</f>
        <v>26. ZSLP Stargard</v>
      </c>
      <c r="D27" s="26">
        <v>50</v>
      </c>
      <c r="E27" s="26" t="str">
        <f>'Tabela wyników'!D83</f>
        <v>Wojciech Krzemiński</v>
      </c>
      <c r="F27" s="27">
        <f>'Tabela wyników'!I83</f>
        <v>235</v>
      </c>
    </row>
    <row r="28" spans="2:6">
      <c r="B28" s="56">
        <v>23</v>
      </c>
      <c r="C28" s="26" t="str">
        <f>'Tabela wyników'!A40</f>
        <v>12. Mieszkowice</v>
      </c>
      <c r="D28" s="26">
        <f>'Tabela wyników'!C40</f>
        <v>12</v>
      </c>
      <c r="E28" s="26" t="str">
        <f>'Tabela wyników'!D40</f>
        <v>Grzegorz Kaczmarek</v>
      </c>
      <c r="F28" s="27">
        <f>'Tabela wyników'!I40</f>
        <v>230</v>
      </c>
    </row>
    <row r="29" spans="2:6">
      <c r="B29" s="56">
        <v>24</v>
      </c>
      <c r="C29" s="26" t="str">
        <f>'Tabela wyników'!A69</f>
        <v>21. Trzciel</v>
      </c>
      <c r="D29" s="26">
        <f>'Tabela wyników'!C69</f>
        <v>69</v>
      </c>
      <c r="E29" s="26" t="str">
        <f>'Tabela wyników'!D69</f>
        <v>Rafał Ślozowski</v>
      </c>
      <c r="F29" s="27">
        <f>'Tabela wyników'!I69</f>
        <v>230</v>
      </c>
    </row>
    <row r="30" spans="2:6">
      <c r="B30" s="56">
        <v>25</v>
      </c>
      <c r="C30" s="26" t="str">
        <f>'Tabela wyników'!A72</f>
        <v>22. Trzebież</v>
      </c>
      <c r="D30" s="26">
        <f>'Tabela wyników'!C72</f>
        <v>70</v>
      </c>
      <c r="E30" s="26" t="str">
        <f>'Tabela wyników'!D72</f>
        <v>Piotr Żołędziowski</v>
      </c>
      <c r="F30" s="27">
        <f>'Tabela wyników'!I72</f>
        <v>230</v>
      </c>
    </row>
    <row r="31" spans="2:6">
      <c r="B31" s="56">
        <v>26</v>
      </c>
      <c r="C31" s="26" t="str">
        <f>'Tabela wyników'!A41</f>
        <v>12. Mieszkowice</v>
      </c>
      <c r="D31" s="26">
        <f>'Tabela wyników'!C41</f>
        <v>38</v>
      </c>
      <c r="E31" s="26" t="str">
        <f>'Tabela wyników'!D41</f>
        <v>Piotr Kołakowski</v>
      </c>
      <c r="F31" s="27">
        <f>'Tabela wyników'!I41</f>
        <v>225</v>
      </c>
    </row>
    <row r="32" spans="2:6">
      <c r="B32" s="56">
        <v>27</v>
      </c>
      <c r="C32" s="26" t="str">
        <f>'Tabela wyników'!A63</f>
        <v>19. Skwierzyna</v>
      </c>
      <c r="D32" s="26">
        <f>'Tabela wyników'!C63</f>
        <v>67</v>
      </c>
      <c r="E32" s="26" t="str">
        <f>'Tabela wyników'!D63</f>
        <v>Michał Szlachetka</v>
      </c>
      <c r="F32" s="27">
        <f>'Tabela wyników'!I63</f>
        <v>225</v>
      </c>
    </row>
    <row r="33" spans="2:6">
      <c r="B33" s="56">
        <v>28</v>
      </c>
      <c r="C33" s="26" t="str">
        <f>'Tabela wyników'!A46</f>
        <v>14. Międzyrzecz</v>
      </c>
      <c r="D33" s="26">
        <f>'Tabela wyników'!C46</f>
        <v>14</v>
      </c>
      <c r="E33" s="26" t="str">
        <f>'Tabela wyników'!D46</f>
        <v>Marcin Pacia</v>
      </c>
      <c r="F33" s="27">
        <f>'Tabela wyników'!I46</f>
        <v>220</v>
      </c>
    </row>
    <row r="34" spans="2:6">
      <c r="B34" s="56">
        <v>29</v>
      </c>
      <c r="C34" s="26" t="str">
        <f>'Tabela wyników'!A36</f>
        <v>10. Gryfino</v>
      </c>
      <c r="D34" s="26">
        <f>'Tabela wyników'!C36</f>
        <v>60</v>
      </c>
      <c r="E34" s="26" t="str">
        <f>'Tabela wyników'!D36</f>
        <v>Michał Stolarski</v>
      </c>
      <c r="F34" s="27">
        <f>'Tabela wyników'!I36</f>
        <v>220</v>
      </c>
    </row>
    <row r="35" spans="2:6">
      <c r="B35" s="56">
        <v>30</v>
      </c>
      <c r="C35" s="26" t="str">
        <f>'Tabela wyników'!A58</f>
        <v>18. Rzepin</v>
      </c>
      <c r="D35" s="26">
        <f>'Tabela wyników'!C58</f>
        <v>18</v>
      </c>
      <c r="E35" s="26" t="str">
        <f>'Tabela wyników'!D58</f>
        <v>Piotr Brzózka</v>
      </c>
      <c r="F35" s="27">
        <f>'Tabela wyników'!I58</f>
        <v>215</v>
      </c>
    </row>
    <row r="36" spans="2:6">
      <c r="B36" s="56">
        <v>31</v>
      </c>
      <c r="C36" s="26" t="str">
        <f>'Tabela wyników'!A17</f>
        <v>4. Chojna</v>
      </c>
      <c r="D36" s="26">
        <f>'Tabela wyników'!C17</f>
        <v>30</v>
      </c>
      <c r="E36" s="26" t="str">
        <f>'Tabela wyników'!D17</f>
        <v>Cezary Florek</v>
      </c>
      <c r="F36" s="27">
        <f>'Tabela wyników'!I17</f>
        <v>215</v>
      </c>
    </row>
    <row r="37" spans="2:6">
      <c r="B37" s="56">
        <v>32</v>
      </c>
      <c r="C37" s="26" t="str">
        <f>'Tabela wyników'!A38</f>
        <v>11. Kłodawa</v>
      </c>
      <c r="D37" s="26">
        <f>'Tabela wyników'!C38</f>
        <v>37</v>
      </c>
      <c r="E37" s="26" t="str">
        <f>'Tabela wyników'!D38</f>
        <v>Rufin Marysiok</v>
      </c>
      <c r="F37" s="27">
        <f>'Tabela wyników'!I38</f>
        <v>215</v>
      </c>
    </row>
    <row r="38" spans="2:6">
      <c r="B38" s="56">
        <v>33</v>
      </c>
      <c r="C38" s="26" t="str">
        <f>'Tabela wyników'!A65</f>
        <v>20. Smolarz</v>
      </c>
      <c r="D38" s="26">
        <f>'Tabela wyników'!C65</f>
        <v>44</v>
      </c>
      <c r="E38" s="26" t="str">
        <f>'Tabela wyników'!D65</f>
        <v>Anna Stanecka</v>
      </c>
      <c r="F38" s="27">
        <f>'Tabela wyników'!I65</f>
        <v>215</v>
      </c>
    </row>
    <row r="39" spans="2:6">
      <c r="B39" s="56">
        <v>34</v>
      </c>
      <c r="C39" s="26" t="str">
        <f>'Tabela wyników'!A9</f>
        <v>3. Bierzwnik</v>
      </c>
      <c r="D39" s="26">
        <f>'Tabela wyników'!C9</f>
        <v>51</v>
      </c>
      <c r="E39" s="26" t="str">
        <f>'Tabela wyników'!D9</f>
        <v>Piotr Wojciech Rutkowski</v>
      </c>
      <c r="F39" s="27">
        <f>'Tabela wyników'!I9</f>
        <v>215</v>
      </c>
    </row>
    <row r="40" spans="2:6">
      <c r="B40" s="56">
        <v>35</v>
      </c>
      <c r="C40" s="26" t="str">
        <f>'Tabela wyników'!A64</f>
        <v>20. Smolarz</v>
      </c>
      <c r="D40" s="26">
        <f>'Tabela wyników'!C64</f>
        <v>20</v>
      </c>
      <c r="E40" s="26" t="str">
        <f>'Tabela wyników'!D64</f>
        <v>Tomasz Karpiński</v>
      </c>
      <c r="F40" s="27">
        <f>'Tabela wyników'!I64</f>
        <v>210</v>
      </c>
    </row>
    <row r="41" spans="2:6">
      <c r="B41" s="56">
        <v>36</v>
      </c>
      <c r="C41" s="26" t="str">
        <f>'Tabela wyników'!A82</f>
        <v>26. ZSLP Stargard</v>
      </c>
      <c r="D41" s="26">
        <v>26</v>
      </c>
      <c r="E41" s="26" t="str">
        <f>'Tabela wyników'!D82</f>
        <v>Stanisław Freis</v>
      </c>
      <c r="F41" s="27">
        <f>'Tabela wyników'!M82</f>
        <v>354</v>
      </c>
    </row>
    <row r="42" spans="2:6">
      <c r="B42" s="56">
        <v>37</v>
      </c>
      <c r="C42" s="26" t="str">
        <f>'Tabela wyników'!A14</f>
        <v>3. Bolewice</v>
      </c>
      <c r="D42" s="26">
        <f>'Tabela wyników'!C14</f>
        <v>29</v>
      </c>
      <c r="E42" s="26" t="str">
        <f>'Tabela wyników'!D14</f>
        <v>Łukasz Kuryś</v>
      </c>
      <c r="F42" s="27">
        <f>'Tabela wyników'!I14</f>
        <v>210</v>
      </c>
    </row>
    <row r="43" spans="2:6">
      <c r="B43" s="56">
        <v>38</v>
      </c>
      <c r="C43" s="26" t="str">
        <f>'Tabela wyników'!A26</f>
        <v>7. Drawno</v>
      </c>
      <c r="D43" s="26">
        <f>'Tabela wyników'!C26</f>
        <v>33</v>
      </c>
      <c r="E43" s="26" t="str">
        <f>'Tabela wyników'!D26</f>
        <v>Roman Grygorcewicz</v>
      </c>
      <c r="F43" s="27">
        <f>'Tabela wyników'!I26</f>
        <v>210</v>
      </c>
    </row>
    <row r="44" spans="2:6">
      <c r="B44" s="56">
        <v>39</v>
      </c>
      <c r="C44" s="26" t="str">
        <f>'Tabela wyników'!A68</f>
        <v>21. Trzciel</v>
      </c>
      <c r="D44" s="26">
        <f>'Tabela wyników'!C68</f>
        <v>45</v>
      </c>
      <c r="E44" s="26" t="str">
        <f>'Tabela wyników'!D68</f>
        <v>Hubert Raj</v>
      </c>
      <c r="F44" s="27">
        <f>'Tabela wyników'!I68</f>
        <v>210</v>
      </c>
    </row>
    <row r="45" spans="2:6">
      <c r="B45" s="56">
        <v>40</v>
      </c>
      <c r="C45" s="26" t="str">
        <f>'Tabela wyników'!A78</f>
        <v>24. Strzelce Kraj.</v>
      </c>
      <c r="D45" s="26">
        <f>'Tabela wyników'!C78</f>
        <v>72</v>
      </c>
      <c r="E45" s="26" t="str">
        <f>'Tabela wyników'!D78</f>
        <v>Wojciech Szpalik</v>
      </c>
      <c r="F45" s="27">
        <f>'Tabela wyników'!I78</f>
        <v>205</v>
      </c>
    </row>
    <row r="46" spans="2:6">
      <c r="B46" s="56">
        <v>41</v>
      </c>
      <c r="C46" s="26" t="str">
        <f>'Tabela wyników'!A81</f>
        <v>25. RDLP Szczecin</v>
      </c>
      <c r="D46" s="26">
        <f>'Tabela wyników'!C81</f>
        <v>73</v>
      </c>
      <c r="E46" s="26" t="str">
        <f>'Tabela wyników'!D81</f>
        <v>Filip Sojka</v>
      </c>
      <c r="F46" s="27">
        <f>'Tabela wyników'!I81</f>
        <v>205</v>
      </c>
    </row>
    <row r="47" spans="2:6">
      <c r="B47" s="56">
        <v>42</v>
      </c>
      <c r="C47" s="26" t="str">
        <f>'Tabela wyników'!A18</f>
        <v>4. Chojna</v>
      </c>
      <c r="D47" s="26">
        <f>'Tabela wyników'!C18</f>
        <v>54</v>
      </c>
      <c r="E47" s="26" t="str">
        <f>'Tabela wyników'!D18</f>
        <v>Marcin Walkowiak</v>
      </c>
      <c r="F47" s="27">
        <f>'Tabela wyników'!I18</f>
        <v>200</v>
      </c>
    </row>
    <row r="48" spans="2:6">
      <c r="B48" s="56">
        <v>43</v>
      </c>
      <c r="C48" s="26" t="str">
        <f>'Tabela wyników'!A30</f>
        <v>8. Głusko</v>
      </c>
      <c r="D48" s="26">
        <f>'Tabela wyników'!C30</f>
        <v>58</v>
      </c>
      <c r="E48" s="26" t="str">
        <f>'Tabela wyników'!D30</f>
        <v>Wiesław Wasilewski</v>
      </c>
      <c r="F48" s="27">
        <f>'Tabela wyników'!I30</f>
        <v>200</v>
      </c>
    </row>
    <row r="49" spans="2:6">
      <c r="B49" s="56">
        <v>44</v>
      </c>
      <c r="C49" s="26" t="str">
        <f>'Tabela wyników'!A34</f>
        <v>10. Gryfino</v>
      </c>
      <c r="D49" s="26">
        <f>'Tabela wyników'!C34</f>
        <v>10</v>
      </c>
      <c r="E49" s="26" t="str">
        <f>'Tabela wyników'!D34</f>
        <v>Bartosz Krzak</v>
      </c>
      <c r="F49" s="27">
        <f>'Tabela wyników'!I34</f>
        <v>195</v>
      </c>
    </row>
    <row r="50" spans="2:6">
      <c r="B50" s="56">
        <v>45</v>
      </c>
      <c r="C50" s="26" t="str">
        <f>'Tabela wyników'!A39</f>
        <v>11. Kłodawa</v>
      </c>
      <c r="D50" s="26">
        <f>'Tabela wyników'!C39</f>
        <v>61</v>
      </c>
      <c r="E50" s="26" t="str">
        <f>'Tabela wyników'!D39</f>
        <v>Tadeusz Szyszko</v>
      </c>
      <c r="F50" s="27">
        <f>'Tabela wyników'!I39</f>
        <v>195</v>
      </c>
    </row>
    <row r="51" spans="2:6">
      <c r="B51" s="56">
        <v>46</v>
      </c>
      <c r="C51" s="26" t="str">
        <f>'Tabela wyników'!A54</f>
        <v>16. Nowogard</v>
      </c>
      <c r="D51" s="26">
        <f>'Tabela wyników'!C54</f>
        <v>65</v>
      </c>
      <c r="E51" s="26" t="str">
        <f>'Tabela wyników'!D54</f>
        <v>Waldemar Surma</v>
      </c>
      <c r="F51" s="27">
        <f>'Tabela wyników'!I54</f>
        <v>195</v>
      </c>
    </row>
    <row r="52" spans="2:6">
      <c r="B52" s="56">
        <v>47</v>
      </c>
      <c r="C52" s="26" t="str">
        <f>'Tabela wyników'!A13</f>
        <v>3. Bolewice</v>
      </c>
      <c r="D52" s="26">
        <f>'Tabela wyników'!C13</f>
        <v>3</v>
      </c>
      <c r="E52" s="26" t="str">
        <f>'Tabela wyników'!D13</f>
        <v>Tomasz Andrusieczko</v>
      </c>
      <c r="F52" s="27">
        <f>'Tabela wyników'!I13</f>
        <v>190</v>
      </c>
    </row>
    <row r="53" spans="2:6">
      <c r="B53" s="56">
        <v>48</v>
      </c>
      <c r="C53" s="26" t="str">
        <f>'Tabela wyników'!A8</f>
        <v>2. Bierzwnik</v>
      </c>
      <c r="D53" s="26">
        <f>'Tabela wyników'!C8</f>
        <v>27</v>
      </c>
      <c r="E53" s="26" t="str">
        <f>'Tabela wyników'!D8</f>
        <v>Krzysztof Malawski</v>
      </c>
      <c r="F53" s="27">
        <f>'Tabela wyników'!I8</f>
        <v>190</v>
      </c>
    </row>
    <row r="54" spans="2:6">
      <c r="B54" s="56">
        <v>49</v>
      </c>
      <c r="C54" s="26" t="str">
        <f>'Tabela wyników'!A23</f>
        <v>6. Dobrzany</v>
      </c>
      <c r="D54" s="26">
        <f>'Tabela wyników'!C23</f>
        <v>32</v>
      </c>
      <c r="E54" s="26" t="str">
        <f>'Tabela wyników'!D23</f>
        <v>Michał Pieczyński</v>
      </c>
      <c r="F54" s="27">
        <f>'Tabela wyników'!I23</f>
        <v>190</v>
      </c>
    </row>
    <row r="55" spans="2:6">
      <c r="B55" s="56">
        <v>50</v>
      </c>
      <c r="C55" s="26" t="str">
        <f>'Tabela wyników'!A75</f>
        <v>23. Sulęcin</v>
      </c>
      <c r="D55" s="26">
        <f>'Tabela wyników'!C75</f>
        <v>71</v>
      </c>
      <c r="E55" s="26" t="str">
        <f>'Tabela wyników'!D75</f>
        <v>Artur Tutka</v>
      </c>
      <c r="F55" s="27">
        <f>'Tabela wyników'!I75</f>
        <v>190</v>
      </c>
    </row>
    <row r="56" spans="2:6">
      <c r="B56" s="56">
        <v>51</v>
      </c>
      <c r="C56" s="26" t="str">
        <f>'Tabela wyników'!A29</f>
        <v>8. Głusko</v>
      </c>
      <c r="D56" s="26">
        <f>'Tabela wyników'!C29</f>
        <v>34</v>
      </c>
      <c r="E56" s="26" t="str">
        <f>'Tabela wyników'!D29</f>
        <v>Edward Drzewiecki</v>
      </c>
      <c r="F56" s="27">
        <f>'Tabela wyników'!I29</f>
        <v>185</v>
      </c>
    </row>
    <row r="57" spans="2:6">
      <c r="B57" s="56">
        <v>52</v>
      </c>
      <c r="C57" s="26" t="str">
        <f>'Tabela wyników'!A48</f>
        <v>14. Międzyrzecz</v>
      </c>
      <c r="D57" s="26">
        <f>'Tabela wyników'!C48</f>
        <v>63</v>
      </c>
      <c r="E57" s="26" t="str">
        <f>'Tabela wyników'!D48</f>
        <v>Wiesław Szymaszek</v>
      </c>
      <c r="F57" s="27">
        <f>'Tabela wyników'!I48</f>
        <v>180</v>
      </c>
    </row>
    <row r="58" spans="2:6">
      <c r="B58" s="56">
        <v>53</v>
      </c>
      <c r="C58" s="26" t="str">
        <f>'Tabela wyników'!A61</f>
        <v>19. Skwierzyna</v>
      </c>
      <c r="D58" s="26">
        <f>'Tabela wyników'!C61</f>
        <v>19</v>
      </c>
      <c r="E58" s="26" t="str">
        <f>'Tabela wyników'!D61</f>
        <v>Tomasz Jackowski</v>
      </c>
      <c r="F58" s="27">
        <f>'Tabela wyników'!I61</f>
        <v>175</v>
      </c>
    </row>
    <row r="59" spans="2:6">
      <c r="B59" s="56">
        <v>54</v>
      </c>
      <c r="C59" s="26" t="str">
        <f>'Tabela wyników'!A74</f>
        <v>23. Sulęcin</v>
      </c>
      <c r="D59" s="26">
        <f>'Tabela wyników'!C74</f>
        <v>47</v>
      </c>
      <c r="E59" s="26" t="str">
        <f>'Tabela wyników'!D74</f>
        <v>Roman Lasota</v>
      </c>
      <c r="F59" s="27">
        <f>'Tabela wyników'!I74</f>
        <v>175</v>
      </c>
    </row>
    <row r="60" spans="2:6">
      <c r="B60" s="56">
        <v>55</v>
      </c>
      <c r="C60" s="26" t="str">
        <f>'Tabela wyników'!A16</f>
        <v>4. Chojna</v>
      </c>
      <c r="D60" s="26">
        <f>'Tabela wyników'!C16</f>
        <v>4</v>
      </c>
      <c r="E60" s="26" t="str">
        <f>'Tabela wyników'!D16</f>
        <v>Tomasz Bresiński</v>
      </c>
      <c r="F60" s="27">
        <f>'Tabela wyników'!I16</f>
        <v>170</v>
      </c>
    </row>
    <row r="61" spans="2:6">
      <c r="B61" s="56">
        <v>56</v>
      </c>
      <c r="C61" s="26" t="str">
        <f>'Tabela wyników'!A47</f>
        <v>14. Międzyrzecz</v>
      </c>
      <c r="D61" s="26">
        <f>'Tabela wyników'!C47</f>
        <v>39</v>
      </c>
      <c r="E61" s="26" t="str">
        <f>'Tabela wyników'!D47</f>
        <v>Stanisław Pastuszyński</v>
      </c>
      <c r="F61" s="27">
        <f>'Tabela wyników'!I47</f>
        <v>170</v>
      </c>
    </row>
    <row r="62" spans="2:6">
      <c r="B62" s="56">
        <v>57</v>
      </c>
      <c r="C62" s="26" t="str">
        <f>'Tabela wyników'!A71</f>
        <v>22. Trzebież</v>
      </c>
      <c r="D62" s="26">
        <f>'Tabela wyników'!C71</f>
        <v>46</v>
      </c>
      <c r="E62" s="26" t="str">
        <f>'Tabela wyników'!D71</f>
        <v>Bartosz Miszczuk</v>
      </c>
      <c r="F62" s="27">
        <f>'Tabela wyników'!I71</f>
        <v>170</v>
      </c>
    </row>
    <row r="63" spans="2:6">
      <c r="B63" s="56">
        <v>58</v>
      </c>
      <c r="C63" s="26" t="str">
        <f>'Tabela wyników'!A31</f>
        <v>9. Gryfice</v>
      </c>
      <c r="D63" s="26">
        <f>'Tabela wyników'!C31</f>
        <v>9</v>
      </c>
      <c r="E63" s="26" t="str">
        <f>'Tabela wyników'!D31</f>
        <v>Mirosław Jarosik</v>
      </c>
      <c r="F63" s="27">
        <f>'Tabela wyników'!I31</f>
        <v>165</v>
      </c>
    </row>
    <row r="64" spans="2:6">
      <c r="B64" s="56">
        <v>59</v>
      </c>
      <c r="C64" s="26" t="str">
        <f>'Tabela wyników'!A70</f>
        <v>22. Trzebież</v>
      </c>
      <c r="D64" s="26">
        <f>'Tabela wyników'!C70</f>
        <v>22</v>
      </c>
      <c r="E64" s="26" t="str">
        <f>'Tabela wyników'!D70</f>
        <v>Adam Ładak</v>
      </c>
      <c r="F64" s="27">
        <f>'Tabela wyników'!I70</f>
        <v>165</v>
      </c>
    </row>
    <row r="65" spans="2:6">
      <c r="B65" s="56">
        <v>60</v>
      </c>
      <c r="C65" s="26" t="str">
        <f>'Tabela wyników'!A35</f>
        <v>10. Gryfino</v>
      </c>
      <c r="D65" s="26">
        <f>'Tabela wyników'!C35</f>
        <v>36</v>
      </c>
      <c r="E65" s="26" t="str">
        <f>'Tabela wyników'!D35</f>
        <v>Marcin Łuczak</v>
      </c>
      <c r="F65" s="27">
        <f>'Tabela wyników'!I35</f>
        <v>160</v>
      </c>
    </row>
    <row r="66" spans="2:6">
      <c r="B66" s="56">
        <v>61</v>
      </c>
      <c r="C66" s="26" t="str">
        <f>'Tabela wyników'!A7</f>
        <v>1. Bierzwnik</v>
      </c>
      <c r="D66" s="26">
        <f>'Tabela wyników'!C7</f>
        <v>1</v>
      </c>
      <c r="E66" s="26" t="str">
        <f>'Tabela wyników'!D7</f>
        <v>Arkadiusz Jakszuk</v>
      </c>
      <c r="F66" s="27">
        <f>'Tabela wyników'!I7</f>
        <v>155</v>
      </c>
    </row>
    <row r="67" spans="2:6">
      <c r="B67" s="56">
        <v>62</v>
      </c>
      <c r="C67" s="26" t="str">
        <f>'Tabela wyników'!A22</f>
        <v>6. Dobrzany</v>
      </c>
      <c r="D67" s="26">
        <f>'Tabela wyników'!C22</f>
        <v>6</v>
      </c>
      <c r="E67" s="26" t="str">
        <f>'Tabela wyników'!D22</f>
        <v>Krzysztof Kopka</v>
      </c>
      <c r="F67" s="27">
        <f>'Tabela wyników'!I22</f>
        <v>145</v>
      </c>
    </row>
    <row r="68" spans="2:6">
      <c r="B68" s="56">
        <v>63</v>
      </c>
      <c r="C68" s="26" t="str">
        <f>'Tabela wyników'!A52</f>
        <v>16. Nowogard</v>
      </c>
      <c r="D68" s="26">
        <f>'Tabela wyników'!C52</f>
        <v>16</v>
      </c>
      <c r="E68" s="26" t="str">
        <f>'Tabela wyników'!D52</f>
        <v>Michał Dekański</v>
      </c>
      <c r="F68" s="27">
        <f>'Tabela wyników'!I52</f>
        <v>145</v>
      </c>
    </row>
    <row r="69" spans="2:6">
      <c r="B69" s="56">
        <v>64</v>
      </c>
      <c r="C69" s="26" t="str">
        <f>'Tabela wyników'!A49</f>
        <v>15. Myślibórz</v>
      </c>
      <c r="D69" s="26">
        <f>'Tabela wyników'!C49</f>
        <v>15</v>
      </c>
      <c r="E69" s="26" t="str">
        <f>'Tabela wyników'!D49</f>
        <v>Jacek Wolanicki</v>
      </c>
      <c r="F69" s="27">
        <f>'Tabela wyników'!I49</f>
        <v>140</v>
      </c>
    </row>
    <row r="70" spans="2:6">
      <c r="B70" s="56">
        <v>65</v>
      </c>
      <c r="C70" s="26" t="str">
        <f>'Tabela wyników'!A53</f>
        <v>16. Nowogard</v>
      </c>
      <c r="D70" s="26">
        <f>'Tabela wyników'!C53</f>
        <v>41</v>
      </c>
      <c r="E70" s="26" t="str">
        <f>'Tabela wyników'!D53</f>
        <v>Dariusz Skorupa</v>
      </c>
      <c r="F70" s="27">
        <f>'Tabela wyników'!I53</f>
        <v>140</v>
      </c>
    </row>
    <row r="71" spans="2:6">
      <c r="B71" s="56">
        <v>66</v>
      </c>
      <c r="C71" s="26" t="str">
        <f>'Tabela wyników'!A80</f>
        <v>25. RDLP Szczecin</v>
      </c>
      <c r="D71" s="26">
        <f>'Tabela wyników'!C80</f>
        <v>49</v>
      </c>
      <c r="E71" s="26" t="str">
        <f>'Tabela wyników'!D80</f>
        <v>Mariusz Kaczmarek</v>
      </c>
      <c r="F71" s="27">
        <f>'Tabela wyników'!I80</f>
        <v>140</v>
      </c>
    </row>
    <row r="72" spans="2:6">
      <c r="B72" s="56">
        <v>67</v>
      </c>
      <c r="C72" s="26" t="str">
        <f>'Tabela wyników'!A79</f>
        <v>25. RDLP Szczecin</v>
      </c>
      <c r="D72" s="26">
        <f>'Tabela wyników'!C79</f>
        <v>25</v>
      </c>
      <c r="E72" s="26" t="str">
        <f>'Tabela wyników'!D79</f>
        <v>Sławomir Kucal</v>
      </c>
      <c r="F72" s="27">
        <f>'Tabela wyników'!I79</f>
        <v>135</v>
      </c>
    </row>
    <row r="73" spans="2:6">
      <c r="B73" s="56">
        <v>68</v>
      </c>
      <c r="C73" s="26" t="str">
        <f>'Tabela wyników'!A37</f>
        <v>11. Kłodawa</v>
      </c>
      <c r="D73" s="26">
        <f>'Tabela wyników'!C37</f>
        <v>11</v>
      </c>
      <c r="E73" s="26" t="str">
        <f>'Tabela wyników'!D37</f>
        <v>Ryszard Paszkowski</v>
      </c>
      <c r="F73" s="27">
        <f>'Tabela wyników'!I37</f>
        <v>115</v>
      </c>
    </row>
    <row r="74" spans="2:6">
      <c r="B74" s="56">
        <v>69</v>
      </c>
      <c r="C74" s="26" t="str">
        <f>'Tabela wyników'!A73</f>
        <v>23. Sulęcin</v>
      </c>
      <c r="D74" s="26">
        <f>'Tabela wyników'!C73</f>
        <v>23</v>
      </c>
      <c r="E74" s="26" t="str">
        <f>'Tabela wyników'!D73</f>
        <v>Ryszard Farbotko</v>
      </c>
      <c r="F74" s="27">
        <f>'Tabela wyników'!I73</f>
        <v>115</v>
      </c>
    </row>
    <row r="75" spans="2:6">
      <c r="B75" s="56">
        <v>70</v>
      </c>
      <c r="C75" s="26" t="str">
        <f>'Tabela wyników'!A50</f>
        <v>15. Myślibórz</v>
      </c>
      <c r="D75" s="26">
        <f>'Tabela wyników'!C50</f>
        <v>40</v>
      </c>
      <c r="E75" s="26" t="str">
        <f>'Tabela wyników'!D50</f>
        <v>Saturnin Sztuka</v>
      </c>
      <c r="F75" s="27">
        <f>'Tabela wyników'!I50</f>
        <v>110</v>
      </c>
    </row>
    <row r="76" spans="2:6">
      <c r="B76" s="56">
        <v>71</v>
      </c>
      <c r="C76" s="26" t="str">
        <f>'Tabela wyników'!A62</f>
        <v>19. Skwierzyna</v>
      </c>
      <c r="D76" s="26">
        <f>'Tabela wyników'!C62</f>
        <v>43</v>
      </c>
      <c r="E76" s="26" t="str">
        <f>'Tabela wyników'!D62</f>
        <v>Emil Kuzajewski</v>
      </c>
      <c r="F76" s="27">
        <f>'Tabela wyników'!I62</f>
        <v>110</v>
      </c>
    </row>
    <row r="77" spans="2:6">
      <c r="B77" s="56">
        <v>72</v>
      </c>
      <c r="C77" s="26" t="str">
        <f>'Tabela wyników'!A28</f>
        <v>8. Głusko</v>
      </c>
      <c r="D77" s="26">
        <f>'Tabela wyników'!C28</f>
        <v>8</v>
      </c>
      <c r="E77" s="26" t="str">
        <f>'Tabela wyników'!D28</f>
        <v>Michał Barszczewski</v>
      </c>
      <c r="F77" s="27">
        <f>'Tabela wyników'!I28</f>
        <v>75</v>
      </c>
    </row>
    <row r="78" spans="2:6">
      <c r="B78" s="56">
        <v>73</v>
      </c>
      <c r="C78" s="26" t="str">
        <f>'Tabela wyników'!A51</f>
        <v>15. Myślibórz</v>
      </c>
      <c r="D78" s="26">
        <f>'Tabela wyników'!C51</f>
        <v>64</v>
      </c>
      <c r="E78" s="26" t="str">
        <f>'Tabela wyników'!D51</f>
        <v>Dawid Sadowski</v>
      </c>
      <c r="F78" s="27">
        <f>'Tabela wyników'!I51</f>
        <v>35</v>
      </c>
    </row>
  </sheetData>
  <sortState ref="B6:F78">
    <sortCondition ref="B5"/>
  </sortState>
  <conditionalFormatting sqref="I16">
    <cfRule type="duplicateValues" dxfId="5" priority="2"/>
  </conditionalFormatting>
  <conditionalFormatting sqref="B6:B78">
    <cfRule type="duplicateValues" dxfId="4" priority="22"/>
  </conditionalFormatting>
  <pageMargins left="0.25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8"/>
  <sheetViews>
    <sheetView workbookViewId="0">
      <pane ySplit="5" topLeftCell="A50" activePane="bottomLeft" state="frozen"/>
      <selection pane="bottomLeft" activeCell="B79" sqref="B79"/>
    </sheetView>
  </sheetViews>
  <sheetFormatPr defaultRowHeight="15"/>
  <cols>
    <col min="2" max="2" width="8.140625" bestFit="1" customWidth="1"/>
    <col min="3" max="3" width="16.28515625" bestFit="1" customWidth="1"/>
    <col min="4" max="4" width="9.140625" customWidth="1"/>
    <col min="5" max="5" width="22.28515625" bestFit="1" customWidth="1"/>
  </cols>
  <sheetData>
    <row r="1" spans="2:6" ht="18.75">
      <c r="B1" s="33" t="s">
        <v>20</v>
      </c>
    </row>
    <row r="2" spans="2:6" ht="15.75">
      <c r="B2" s="32" t="s">
        <v>134</v>
      </c>
    </row>
    <row r="3" spans="2:6" ht="15.75">
      <c r="B3" s="32" t="s">
        <v>36</v>
      </c>
    </row>
    <row r="4" spans="2:6" ht="15.75" thickBot="1"/>
    <row r="5" spans="2:6" ht="15.75" thickBot="1">
      <c r="B5" s="28" t="s">
        <v>16</v>
      </c>
      <c r="C5" s="24" t="s">
        <v>26</v>
      </c>
      <c r="D5" s="24" t="str">
        <f>'Tabela wyników'!C5:C6</f>
        <v>Nr start</v>
      </c>
      <c r="E5" s="24" t="s">
        <v>17</v>
      </c>
      <c r="F5" s="29" t="s">
        <v>18</v>
      </c>
    </row>
    <row r="6" spans="2:6">
      <c r="B6" s="56">
        <f>'Tabela wyników'!Q21</f>
        <v>1</v>
      </c>
      <c r="C6" s="26" t="str">
        <f>'Tabela wyników'!A21</f>
        <v>5. Dębno</v>
      </c>
      <c r="D6" s="26">
        <f>'Tabela wyników'!C21</f>
        <v>55</v>
      </c>
      <c r="E6" s="26" t="str">
        <f>'Tabela wyników'!D21</f>
        <v>Tomasz Łozowski</v>
      </c>
      <c r="F6" s="27">
        <f>'Tabela wyników'!L21</f>
        <v>185</v>
      </c>
    </row>
    <row r="7" spans="2:6">
      <c r="B7" s="56">
        <f>'Tabela wyników'!Q63</f>
        <v>2</v>
      </c>
      <c r="C7" s="26" t="str">
        <f>'Tabela wyników'!A63</f>
        <v>19. Skwierzyna</v>
      </c>
      <c r="D7" s="26">
        <f>'Tabela wyników'!C63</f>
        <v>67</v>
      </c>
      <c r="E7" s="26" t="str">
        <f>'Tabela wyników'!D63</f>
        <v>Michał Szlachetka</v>
      </c>
      <c r="F7" s="27">
        <f>'Tabela wyników'!L63</f>
        <v>182</v>
      </c>
    </row>
    <row r="8" spans="2:6">
      <c r="B8" s="56">
        <f>'Tabela wyników'!Q40</f>
        <v>3</v>
      </c>
      <c r="C8" s="26" t="str">
        <f>'Tabela wyników'!A40</f>
        <v>12. Mieszkowice</v>
      </c>
      <c r="D8" s="26">
        <f>'Tabela wyników'!C40</f>
        <v>12</v>
      </c>
      <c r="E8" s="26" t="str">
        <f>'Tabela wyników'!D40</f>
        <v>Grzegorz Kaczmarek</v>
      </c>
      <c r="F8" s="27">
        <f>'Tabela wyników'!L40</f>
        <v>177</v>
      </c>
    </row>
    <row r="9" spans="2:6">
      <c r="B9" s="56">
        <f>'Tabela wyników'!Q25</f>
        <v>4</v>
      </c>
      <c r="C9" s="26" t="str">
        <f>'Tabela wyników'!A25</f>
        <v>7. Drawno</v>
      </c>
      <c r="D9" s="26">
        <f>'Tabela wyników'!C25</f>
        <v>7</v>
      </c>
      <c r="E9" s="26" t="str">
        <f>'Tabela wyników'!D25</f>
        <v>Mateusz Domagała</v>
      </c>
      <c r="F9" s="27">
        <f>'Tabela wyników'!L25</f>
        <v>174</v>
      </c>
    </row>
    <row r="10" spans="2:6">
      <c r="B10" s="56">
        <f>'Tabela wyników'!Q9</f>
        <v>5</v>
      </c>
      <c r="C10" s="26" t="str">
        <f>'Tabela wyników'!A9</f>
        <v>3. Bierzwnik</v>
      </c>
      <c r="D10" s="26">
        <f>'Tabela wyników'!C9</f>
        <v>51</v>
      </c>
      <c r="E10" s="26" t="str">
        <f>'Tabela wyników'!D9</f>
        <v>Piotr Wojciech Rutkowski</v>
      </c>
      <c r="F10" s="27">
        <f>'Tabela wyników'!L9</f>
        <v>171</v>
      </c>
    </row>
    <row r="11" spans="2:6">
      <c r="B11" s="56">
        <f>'Tabela wyników'!Q15</f>
        <v>6</v>
      </c>
      <c r="C11" s="26" t="str">
        <f>'Tabela wyników'!A15</f>
        <v>3. Bolewice</v>
      </c>
      <c r="D11" s="26">
        <f>'Tabela wyników'!C15</f>
        <v>53</v>
      </c>
      <c r="E11" s="26" t="str">
        <f>'Tabela wyników'!D15</f>
        <v>Mateusz Pilc</v>
      </c>
      <c r="F11" s="27">
        <f>'Tabela wyników'!L15</f>
        <v>170</v>
      </c>
    </row>
    <row r="12" spans="2:6">
      <c r="B12" s="56">
        <f>'Tabela wyników'!Q58</f>
        <v>7</v>
      </c>
      <c r="C12" s="26" t="str">
        <f>'Tabela wyników'!A58</f>
        <v>18. Rzepin</v>
      </c>
      <c r="D12" s="26">
        <f>'Tabela wyników'!C58</f>
        <v>18</v>
      </c>
      <c r="E12" s="26" t="str">
        <f>'Tabela wyników'!D58</f>
        <v>Piotr Brzózka</v>
      </c>
      <c r="F12" s="27">
        <f>'Tabela wyników'!L58</f>
        <v>169</v>
      </c>
    </row>
    <row r="13" spans="2:6">
      <c r="B13" s="56">
        <f>'Tabela wyników'!Q34</f>
        <v>8</v>
      </c>
      <c r="C13" s="26" t="str">
        <f>'Tabela wyników'!A34</f>
        <v>10. Gryfino</v>
      </c>
      <c r="D13" s="26">
        <f>'Tabela wyników'!C34</f>
        <v>10</v>
      </c>
      <c r="E13" s="26" t="str">
        <f>'Tabela wyników'!D34</f>
        <v>Bartosz Krzak</v>
      </c>
      <c r="F13" s="27">
        <f>'Tabela wyników'!L34</f>
        <v>166</v>
      </c>
    </row>
    <row r="14" spans="2:6">
      <c r="B14" s="56">
        <v>9</v>
      </c>
      <c r="C14" s="26" t="str">
        <f>'Tabela wyników'!A46</f>
        <v>14. Międzyrzecz</v>
      </c>
      <c r="D14" s="26">
        <f>'Tabela wyników'!C46</f>
        <v>14</v>
      </c>
      <c r="E14" s="26" t="str">
        <f>'Tabela wyników'!D46</f>
        <v>Marcin Pacia</v>
      </c>
      <c r="F14" s="27">
        <f>'Tabela wyników'!L46</f>
        <v>166</v>
      </c>
    </row>
    <row r="15" spans="2:6">
      <c r="B15" s="56">
        <v>10</v>
      </c>
      <c r="C15" s="26" t="str">
        <f>'Tabela wyników'!A41</f>
        <v>12. Mieszkowice</v>
      </c>
      <c r="D15" s="26">
        <f>'Tabela wyników'!C41</f>
        <v>38</v>
      </c>
      <c r="E15" s="26" t="str">
        <f>'Tabela wyników'!D41</f>
        <v>Piotr Kołakowski</v>
      </c>
      <c r="F15" s="27">
        <f>'Tabela wyników'!L41</f>
        <v>165</v>
      </c>
    </row>
    <row r="16" spans="2:6">
      <c r="B16" s="56">
        <v>11</v>
      </c>
      <c r="C16" s="26" t="str">
        <f>'Tabela wyników'!A60</f>
        <v>18. Rzepin</v>
      </c>
      <c r="D16" s="26">
        <f>'Tabela wyników'!C60</f>
        <v>66</v>
      </c>
      <c r="E16" s="26" t="str">
        <f>'Tabela wyników'!D60</f>
        <v>Bartosz Tomczak</v>
      </c>
      <c r="F16" s="27">
        <f>'Tabela wyników'!L60</f>
        <v>165</v>
      </c>
    </row>
    <row r="17" spans="2:6">
      <c r="B17" s="56">
        <v>12</v>
      </c>
      <c r="C17" s="26" t="str">
        <f>'Tabela wyników'!A14</f>
        <v>3. Bolewice</v>
      </c>
      <c r="D17" s="26">
        <f>'Tabela wyników'!C14</f>
        <v>29</v>
      </c>
      <c r="E17" s="26" t="str">
        <f>'Tabela wyników'!D14</f>
        <v>Łukasz Kuryś</v>
      </c>
      <c r="F17" s="27">
        <f>'Tabela wyników'!L14</f>
        <v>164</v>
      </c>
    </row>
    <row r="18" spans="2:6">
      <c r="B18" s="56">
        <v>13</v>
      </c>
      <c r="C18" s="26" t="str">
        <f>'Tabela wyników'!A83</f>
        <v>26. ZSLP Stargard</v>
      </c>
      <c r="D18" s="26">
        <v>50</v>
      </c>
      <c r="E18" s="26" t="str">
        <f>'Tabela wyników'!D83</f>
        <v>Wojciech Krzemiński</v>
      </c>
      <c r="F18" s="27">
        <f>'Tabela wyników'!L83</f>
        <v>164</v>
      </c>
    </row>
    <row r="19" spans="2:6">
      <c r="B19" s="56">
        <v>14</v>
      </c>
      <c r="C19" s="26" t="str">
        <f>'Tabela wyników'!A61</f>
        <v>19. Skwierzyna</v>
      </c>
      <c r="D19" s="26">
        <f>'Tabela wyników'!C81</f>
        <v>73</v>
      </c>
      <c r="E19" s="26" t="str">
        <f>'Tabela wyników'!D81</f>
        <v>Filip Sojka</v>
      </c>
      <c r="F19" s="27">
        <f>'Tabela wyników'!L81</f>
        <v>164</v>
      </c>
    </row>
    <row r="20" spans="2:6">
      <c r="B20" s="56">
        <v>15</v>
      </c>
      <c r="C20" s="26" t="str">
        <f>'Tabela wyników'!A43</f>
        <v>13. Międzychód</v>
      </c>
      <c r="D20" s="26">
        <f>'Tabela wyników'!C43</f>
        <v>13</v>
      </c>
      <c r="E20" s="26" t="str">
        <f>'Tabela wyników'!D43</f>
        <v>Bartosz Szlachetka</v>
      </c>
      <c r="F20" s="27">
        <f>'Tabela wyników'!L43</f>
        <v>163</v>
      </c>
    </row>
    <row r="21" spans="2:6">
      <c r="B21" s="56">
        <v>16</v>
      </c>
      <c r="C21" s="26" t="str">
        <f>'Tabela wyników'!A77</f>
        <v>24. Strzelce Kraj.</v>
      </c>
      <c r="D21" s="26">
        <f>'Tabela wyników'!C77</f>
        <v>48</v>
      </c>
      <c r="E21" s="26" t="str">
        <f>'Tabela wyników'!D77</f>
        <v>Paweł Jasiński</v>
      </c>
      <c r="F21" s="27">
        <f>'Tabela wyników'!L77</f>
        <v>162</v>
      </c>
    </row>
    <row r="22" spans="2:6">
      <c r="B22" s="56">
        <v>17</v>
      </c>
      <c r="C22" s="26" t="str">
        <f>'Tabela wyników'!A72</f>
        <v>22. Trzebież</v>
      </c>
      <c r="D22" s="26">
        <f>'Tabela wyników'!C72</f>
        <v>70</v>
      </c>
      <c r="E22" s="26" t="str">
        <f>'Tabela wyników'!D72</f>
        <v>Piotr Żołędziowski</v>
      </c>
      <c r="F22" s="27">
        <f>'Tabela wyników'!L72</f>
        <v>162</v>
      </c>
    </row>
    <row r="23" spans="2:6">
      <c r="B23" s="56">
        <v>18</v>
      </c>
      <c r="C23" s="26" t="str">
        <f>'Tabela wyników'!A13</f>
        <v>3. Bolewice</v>
      </c>
      <c r="D23" s="26">
        <f>'Tabela wyników'!C13</f>
        <v>3</v>
      </c>
      <c r="E23" s="26" t="str">
        <f>'Tabela wyników'!D13</f>
        <v>Tomasz Andrusieczko</v>
      </c>
      <c r="F23" s="27">
        <f>'Tabela wyników'!L13</f>
        <v>161</v>
      </c>
    </row>
    <row r="24" spans="2:6">
      <c r="B24" s="56">
        <v>19</v>
      </c>
      <c r="C24" s="26" t="str">
        <f>'Tabela wyników'!A18</f>
        <v>4. Chojna</v>
      </c>
      <c r="D24" s="26">
        <f>'Tabela wyników'!C18</f>
        <v>54</v>
      </c>
      <c r="E24" s="26" t="str">
        <f>'Tabela wyników'!D18</f>
        <v>Marcin Walkowiak</v>
      </c>
      <c r="F24" s="27">
        <f>'Tabela wyników'!L18</f>
        <v>161</v>
      </c>
    </row>
    <row r="25" spans="2:6">
      <c r="B25" s="56">
        <v>20</v>
      </c>
      <c r="C25" s="26" t="str">
        <f>'Tabela wyników'!A12</f>
        <v>2. Bogdaniec</v>
      </c>
      <c r="D25" s="26">
        <f>'Tabela wyników'!C12</f>
        <v>52</v>
      </c>
      <c r="E25" s="26" t="str">
        <f>'Tabela wyników'!D12</f>
        <v>Maciej Łukieńczuk</v>
      </c>
      <c r="F25" s="27">
        <f>'Tabela wyników'!L12</f>
        <v>160</v>
      </c>
    </row>
    <row r="26" spans="2:6">
      <c r="B26" s="56">
        <v>21</v>
      </c>
      <c r="C26" s="26" t="str">
        <f>'Tabela wyników'!A42</f>
        <v>12. Mieszkowice</v>
      </c>
      <c r="D26" s="26">
        <f>'Tabela wyników'!C42</f>
        <v>62</v>
      </c>
      <c r="E26" s="26" t="str">
        <f>'Tabela wyników'!D42</f>
        <v>Michał Kotowicz</v>
      </c>
      <c r="F26" s="27">
        <f>'Tabela wyników'!L42</f>
        <v>160</v>
      </c>
    </row>
    <row r="27" spans="2:6">
      <c r="B27" s="56">
        <v>22</v>
      </c>
      <c r="C27" s="26" t="str">
        <f>'Tabela wyników'!A23</f>
        <v>6. Dobrzany</v>
      </c>
      <c r="D27" s="26">
        <f>'Tabela wyników'!C23</f>
        <v>32</v>
      </c>
      <c r="E27" s="26" t="str">
        <f>'Tabela wyników'!D23</f>
        <v>Michał Pieczyński</v>
      </c>
      <c r="F27" s="27">
        <f>'Tabela wyników'!L23</f>
        <v>159</v>
      </c>
    </row>
    <row r="28" spans="2:6">
      <c r="B28" s="56">
        <v>23</v>
      </c>
      <c r="C28" s="26" t="str">
        <f>'Tabela wyników'!A33</f>
        <v>9. Gryfice</v>
      </c>
      <c r="D28" s="26">
        <f>'Tabela wyników'!C33</f>
        <v>59</v>
      </c>
      <c r="E28" s="26" t="str">
        <f>'Tabela wyników'!D33</f>
        <v>Jacek Pokorski</v>
      </c>
      <c r="F28" s="27">
        <f>'Tabela wyników'!L33</f>
        <v>159</v>
      </c>
    </row>
    <row r="29" spans="2:6">
      <c r="B29" s="56">
        <v>24</v>
      </c>
      <c r="C29" s="26" t="str">
        <f>'Tabela wyników'!A11</f>
        <v>2. Bogdaniec</v>
      </c>
      <c r="D29" s="26">
        <f>'Tabela wyników'!C11</f>
        <v>28</v>
      </c>
      <c r="E29" s="26" t="str">
        <f>'Tabela wyników'!D11</f>
        <v>Adrian Kocoń</v>
      </c>
      <c r="F29" s="27">
        <f>'Tabela wyników'!L11</f>
        <v>158</v>
      </c>
    </row>
    <row r="30" spans="2:6">
      <c r="B30" s="56">
        <v>25</v>
      </c>
      <c r="C30" s="26" t="str">
        <f>'Tabela wyników'!A68</f>
        <v>21. Trzciel</v>
      </c>
      <c r="D30" s="26">
        <f>'Tabela wyników'!C68</f>
        <v>45</v>
      </c>
      <c r="E30" s="26" t="str">
        <f>'Tabela wyników'!D68</f>
        <v>Hubert Raj</v>
      </c>
      <c r="F30" s="27">
        <f>'Tabela wyników'!L68</f>
        <v>158</v>
      </c>
    </row>
    <row r="31" spans="2:6">
      <c r="B31" s="56">
        <v>26</v>
      </c>
      <c r="C31" s="26" t="str">
        <f>'Tabela wyników'!A69</f>
        <v>21. Trzciel</v>
      </c>
      <c r="D31" s="26">
        <f>'Tabela wyników'!C69</f>
        <v>69</v>
      </c>
      <c r="E31" s="26" t="str">
        <f>'Tabela wyników'!D69</f>
        <v>Rafał Ślozowski</v>
      </c>
      <c r="F31" s="27">
        <f>'Tabela wyników'!L69</f>
        <v>157</v>
      </c>
    </row>
    <row r="32" spans="2:6">
      <c r="B32" s="56">
        <v>27</v>
      </c>
      <c r="C32" s="26" t="str">
        <f>'Tabela wyników'!A32</f>
        <v>9. Gryfice</v>
      </c>
      <c r="D32" s="26">
        <f>'Tabela wyników'!C32</f>
        <v>35</v>
      </c>
      <c r="E32" s="26" t="str">
        <f>'Tabela wyników'!D32</f>
        <v>Krzysztof Kwieciński</v>
      </c>
      <c r="F32" s="27">
        <f>'Tabela wyników'!L32</f>
        <v>156</v>
      </c>
    </row>
    <row r="33" spans="2:6">
      <c r="B33" s="56">
        <v>28</v>
      </c>
      <c r="C33" s="26" t="str">
        <f>'Tabela wyników'!A59</f>
        <v>18. Rzepin</v>
      </c>
      <c r="D33" s="26">
        <f>'Tabela wyników'!C59</f>
        <v>42</v>
      </c>
      <c r="E33" s="26" t="str">
        <f>'Tabela wyników'!D59</f>
        <v>Marek Małecki</v>
      </c>
      <c r="F33" s="27">
        <f>'Tabela wyników'!L59</f>
        <v>156</v>
      </c>
    </row>
    <row r="34" spans="2:6">
      <c r="B34" s="56">
        <v>29</v>
      </c>
      <c r="C34" s="26" t="str">
        <f>'Tabela wyników'!A52</f>
        <v>16. Nowogard</v>
      </c>
      <c r="D34" s="26">
        <f>'Tabela wyników'!C52</f>
        <v>16</v>
      </c>
      <c r="E34" s="26" t="str">
        <f>'Tabela wyników'!D52</f>
        <v>Michał Dekański</v>
      </c>
      <c r="F34" s="27">
        <f>'Tabela wyników'!L52</f>
        <v>155</v>
      </c>
    </row>
    <row r="35" spans="2:6">
      <c r="B35" s="56">
        <v>30</v>
      </c>
      <c r="C35" s="26" t="str">
        <f>'Tabela wyników'!A38</f>
        <v>11. Kłodawa</v>
      </c>
      <c r="D35" s="26">
        <f>'Tabela wyników'!C38</f>
        <v>37</v>
      </c>
      <c r="E35" s="26" t="str">
        <f>'Tabela wyników'!D38</f>
        <v>Rufin Marysiok</v>
      </c>
      <c r="F35" s="27">
        <f>'Tabela wyników'!L38</f>
        <v>155</v>
      </c>
    </row>
    <row r="36" spans="2:6">
      <c r="B36" s="56">
        <v>31</v>
      </c>
      <c r="C36" s="26" t="str">
        <f>'Tabela wyników'!A65</f>
        <v>20. Smolarz</v>
      </c>
      <c r="D36" s="26">
        <f>'Tabela wyników'!C65</f>
        <v>44</v>
      </c>
      <c r="E36" s="26" t="str">
        <f>'Tabela wyników'!D65</f>
        <v>Anna Stanecka</v>
      </c>
      <c r="F36" s="27">
        <f>'Tabela wyników'!L65</f>
        <v>154</v>
      </c>
    </row>
    <row r="37" spans="2:6">
      <c r="B37" s="56">
        <v>32</v>
      </c>
      <c r="C37" s="26" t="str">
        <f>'Tabela wyników'!A19</f>
        <v>5. Dębno</v>
      </c>
      <c r="D37" s="26">
        <f>'Tabela wyników'!C19</f>
        <v>5</v>
      </c>
      <c r="E37" s="26" t="str">
        <f>'Tabela wyników'!D19</f>
        <v>Roman Drużga</v>
      </c>
      <c r="F37" s="27">
        <f>'Tabela wyników'!L19</f>
        <v>152</v>
      </c>
    </row>
    <row r="38" spans="2:6">
      <c r="B38" s="56">
        <f>'Tabela wyników'!Q10</f>
        <v>33</v>
      </c>
      <c r="C38" s="26" t="str">
        <f>'Tabela wyników'!A10</f>
        <v>2. Bogdaniec</v>
      </c>
      <c r="D38" s="26">
        <f>'Tabela wyników'!C10</f>
        <v>2</v>
      </c>
      <c r="E38" s="26" t="str">
        <f>'Tabela wyników'!D10</f>
        <v>Jan Jankowski</v>
      </c>
      <c r="F38" s="27">
        <f>'Tabela wyników'!L10</f>
        <v>150</v>
      </c>
    </row>
    <row r="39" spans="2:6">
      <c r="B39" s="56">
        <v>34</v>
      </c>
      <c r="C39" s="26" t="str">
        <f>'Tabela wyników'!A20</f>
        <v>5. Dębno</v>
      </c>
      <c r="D39" s="26">
        <f>'Tabela wyników'!C20</f>
        <v>31</v>
      </c>
      <c r="E39" s="26" t="str">
        <f>'Tabela wyników'!D20</f>
        <v>Artur Lipiński</v>
      </c>
      <c r="F39" s="27">
        <f>'Tabela wyników'!L20</f>
        <v>149</v>
      </c>
    </row>
    <row r="40" spans="2:6">
      <c r="B40" s="56">
        <v>35</v>
      </c>
      <c r="C40" s="26" t="str">
        <f>'Tabela wyników'!A53</f>
        <v>16. Nowogard</v>
      </c>
      <c r="D40" s="26">
        <f>'Tabela wyników'!C53</f>
        <v>41</v>
      </c>
      <c r="E40" s="26" t="str">
        <f>'Tabela wyników'!D53</f>
        <v>Dariusz Skorupa</v>
      </c>
      <c r="F40" s="27">
        <f>'Tabela wyników'!L53</f>
        <v>149</v>
      </c>
    </row>
    <row r="41" spans="2:6">
      <c r="B41" s="56">
        <v>36</v>
      </c>
      <c r="C41" s="26" t="str">
        <f>'Tabela wyników'!A78</f>
        <v>24. Strzelce Kraj.</v>
      </c>
      <c r="D41" s="26">
        <f>'Tabela wyników'!C78</f>
        <v>72</v>
      </c>
      <c r="E41" s="26" t="str">
        <f>'Tabela wyników'!D78</f>
        <v>Wojciech Szpalik</v>
      </c>
      <c r="F41" s="27">
        <f>'Tabela wyników'!L78</f>
        <v>147</v>
      </c>
    </row>
    <row r="42" spans="2:6">
      <c r="B42" s="56">
        <v>37</v>
      </c>
      <c r="C42" s="26" t="str">
        <f>'Tabela wyników'!A70</f>
        <v>22. Trzebież</v>
      </c>
      <c r="D42" s="26">
        <f>'Tabela wyników'!C70</f>
        <v>22</v>
      </c>
      <c r="E42" s="26" t="str">
        <f>'Tabela wyników'!D70</f>
        <v>Adam Ładak</v>
      </c>
      <c r="F42" s="27">
        <f>'Tabela wyników'!L70</f>
        <v>146</v>
      </c>
    </row>
    <row r="43" spans="2:6">
      <c r="B43" s="56">
        <v>38</v>
      </c>
      <c r="C43" s="26" t="str">
        <f>'Tabela wyników'!A36</f>
        <v>10. Gryfino</v>
      </c>
      <c r="D43" s="26">
        <f>'Tabela wyników'!C36</f>
        <v>60</v>
      </c>
      <c r="E43" s="26" t="str">
        <f>'Tabela wyników'!D36</f>
        <v>Michał Stolarski</v>
      </c>
      <c r="F43" s="27">
        <f>'Tabela wyników'!L36</f>
        <v>146</v>
      </c>
    </row>
    <row r="44" spans="2:6">
      <c r="B44" s="56">
        <v>39</v>
      </c>
      <c r="C44" s="26" t="str">
        <f>'Tabela wyników'!A27</f>
        <v>7. Drawno</v>
      </c>
      <c r="D44" s="26">
        <f>'Tabela wyników'!C27</f>
        <v>57</v>
      </c>
      <c r="E44" s="26" t="str">
        <f>'Tabela wyników'!D27</f>
        <v>Janusz Sokołowski</v>
      </c>
      <c r="F44" s="27">
        <f>'Tabela wyników'!L27</f>
        <v>145</v>
      </c>
    </row>
    <row r="45" spans="2:6">
      <c r="B45" s="56">
        <v>40</v>
      </c>
      <c r="C45" s="26" t="str">
        <f>'Tabela wyników'!A39</f>
        <v>11. Kłodawa</v>
      </c>
      <c r="D45" s="26">
        <f>'Tabela wyników'!C39</f>
        <v>61</v>
      </c>
      <c r="E45" s="26" t="str">
        <f>'Tabela wyników'!D39</f>
        <v>Tadeusz Szyszko</v>
      </c>
      <c r="F45" s="27">
        <f>'Tabela wyników'!L39</f>
        <v>145</v>
      </c>
    </row>
    <row r="46" spans="2:6">
      <c r="B46" s="56">
        <v>41</v>
      </c>
      <c r="C46" s="26" t="str">
        <f>'Tabela wyników'!A82</f>
        <v>26. ZSLP Stargard</v>
      </c>
      <c r="D46" s="26">
        <v>26</v>
      </c>
      <c r="E46" s="26" t="str">
        <f>'Tabela wyników'!D82</f>
        <v>Stanisław Freis</v>
      </c>
      <c r="F46" s="27">
        <f>'Tabela wyników'!L82</f>
        <v>144</v>
      </c>
    </row>
    <row r="47" spans="2:6">
      <c r="B47" s="56">
        <v>42</v>
      </c>
      <c r="C47" s="26" t="str">
        <f>'Tabela wyników'!A54</f>
        <v>16. Nowogard</v>
      </c>
      <c r="D47" s="26">
        <f>'Tabela wyników'!C54</f>
        <v>65</v>
      </c>
      <c r="E47" s="26" t="str">
        <f>'Tabela wyników'!D54</f>
        <v>Waldemar Surma</v>
      </c>
      <c r="F47" s="27">
        <f>'Tabela wyników'!L54</f>
        <v>143</v>
      </c>
    </row>
    <row r="48" spans="2:6">
      <c r="B48" s="56">
        <v>43</v>
      </c>
      <c r="C48" s="26" t="str">
        <f>'Tabela wyników'!A17</f>
        <v>4. Chojna</v>
      </c>
      <c r="D48" s="26">
        <f>'Tabela wyników'!C17</f>
        <v>30</v>
      </c>
      <c r="E48" s="26" t="str">
        <f>'Tabela wyników'!D17</f>
        <v>Cezary Florek</v>
      </c>
      <c r="F48" s="27">
        <f>'Tabela wyników'!L17</f>
        <v>141</v>
      </c>
    </row>
    <row r="49" spans="2:6">
      <c r="B49" s="56">
        <v>44</v>
      </c>
      <c r="C49" s="26" t="str">
        <f>'Tabela wyników'!A75</f>
        <v>23. Sulęcin</v>
      </c>
      <c r="D49" s="26">
        <f>'Tabela wyników'!C75</f>
        <v>71</v>
      </c>
      <c r="E49" s="26" t="str">
        <f>'Tabela wyników'!D75</f>
        <v>Artur Tutka</v>
      </c>
      <c r="F49" s="27">
        <f>'Tabela wyników'!L75</f>
        <v>139</v>
      </c>
    </row>
    <row r="50" spans="2:6">
      <c r="B50" s="56">
        <v>45</v>
      </c>
      <c r="C50" s="26" t="str">
        <f>'Tabela wyników'!A35</f>
        <v>10. Gryfino</v>
      </c>
      <c r="D50" s="26">
        <f>'Tabela wyników'!C35</f>
        <v>36</v>
      </c>
      <c r="E50" s="26" t="str">
        <f>'Tabela wyników'!D35</f>
        <v>Marcin Łuczak</v>
      </c>
      <c r="F50" s="27">
        <f>'Tabela wyników'!L35</f>
        <v>138</v>
      </c>
    </row>
    <row r="51" spans="2:6">
      <c r="B51" s="56">
        <v>46</v>
      </c>
      <c r="C51" s="26" t="str">
        <f>'Tabela wyników'!A76</f>
        <v>24. Strzelce Kraj.</v>
      </c>
      <c r="D51" s="26">
        <f>'Tabela wyników'!C76</f>
        <v>24</v>
      </c>
      <c r="E51" s="26" t="str">
        <f>'Tabela wyników'!D76</f>
        <v>Waldemar Szpila</v>
      </c>
      <c r="F51" s="27">
        <f>'Tabela wyników'!L76</f>
        <v>134</v>
      </c>
    </row>
    <row r="52" spans="2:6">
      <c r="B52" s="56">
        <v>47</v>
      </c>
      <c r="C52" s="26" t="str">
        <f>'Tabela wyników'!A7</f>
        <v>1. Bierzwnik</v>
      </c>
      <c r="D52" s="26">
        <f>'Tabela wyników'!C7</f>
        <v>1</v>
      </c>
      <c r="E52" s="26" t="str">
        <f>'Tabela wyników'!D7</f>
        <v>Arkadiusz Jakszuk</v>
      </c>
      <c r="F52" s="27">
        <f>'Tabela wyników'!L7</f>
        <v>132</v>
      </c>
    </row>
    <row r="53" spans="2:6">
      <c r="B53" s="56">
        <v>48</v>
      </c>
      <c r="C53" s="26" t="str">
        <f>'Tabela wyników'!A29</f>
        <v>8. Głusko</v>
      </c>
      <c r="D53" s="26">
        <f>'Tabela wyników'!C29</f>
        <v>34</v>
      </c>
      <c r="E53" s="26" t="str">
        <f>'Tabela wyników'!D29</f>
        <v>Edward Drzewiecki</v>
      </c>
      <c r="F53" s="27">
        <f>'Tabela wyników'!L29</f>
        <v>132</v>
      </c>
    </row>
    <row r="54" spans="2:6">
      <c r="B54" s="56">
        <v>49</v>
      </c>
      <c r="C54" s="26" t="str">
        <f>'Tabela wyników'!A48</f>
        <v>14. Międzyrzecz</v>
      </c>
      <c r="D54" s="26">
        <f>'Tabela wyników'!C48</f>
        <v>63</v>
      </c>
      <c r="E54" s="26" t="str">
        <f>'Tabela wyników'!D48</f>
        <v>Wiesław Szymaszek</v>
      </c>
      <c r="F54" s="27">
        <f>'Tabela wyników'!L48</f>
        <v>131</v>
      </c>
    </row>
    <row r="55" spans="2:6">
      <c r="B55" s="56">
        <v>50</v>
      </c>
      <c r="C55" s="26" t="str">
        <f>'Tabela wyników'!A66</f>
        <v>20. Smolarz</v>
      </c>
      <c r="D55" s="26">
        <f>'Tabela wyników'!C66</f>
        <v>68</v>
      </c>
      <c r="E55" s="26" t="str">
        <f>'Tabela wyników'!D66</f>
        <v>Gtrzegorz Staszak</v>
      </c>
      <c r="F55" s="27">
        <f>'Tabela wyników'!L66</f>
        <v>129</v>
      </c>
    </row>
    <row r="56" spans="2:6">
      <c r="B56" s="56">
        <v>51</v>
      </c>
      <c r="C56" s="26" t="str">
        <f>'Tabela wyników'!A64</f>
        <v>20. Smolarz</v>
      </c>
      <c r="D56" s="26">
        <f>'Tabela wyników'!C64</f>
        <v>20</v>
      </c>
      <c r="E56" s="26" t="str">
        <f>'Tabela wyników'!D64</f>
        <v>Tomasz Karpiński</v>
      </c>
      <c r="F56" s="27">
        <f>'Tabela wyników'!L64</f>
        <v>128</v>
      </c>
    </row>
    <row r="57" spans="2:6">
      <c r="B57" s="56">
        <v>52</v>
      </c>
      <c r="C57" s="26" t="str">
        <f>'Tabela wyników'!A67</f>
        <v>21. Trzciel</v>
      </c>
      <c r="D57" s="26">
        <f>'Tabela wyników'!C67</f>
        <v>21</v>
      </c>
      <c r="E57" s="26" t="str">
        <f>'Tabela wyników'!D67</f>
        <v>Roman Dębina</v>
      </c>
      <c r="F57" s="27">
        <f>'Tabela wyników'!L67</f>
        <v>128</v>
      </c>
    </row>
    <row r="58" spans="2:6">
      <c r="B58" s="56">
        <v>53</v>
      </c>
      <c r="C58" s="26" t="str">
        <f>'Tabela wyników'!A37</f>
        <v>11. Kłodawa</v>
      </c>
      <c r="D58" s="26">
        <f>'Tabela wyników'!C37</f>
        <v>11</v>
      </c>
      <c r="E58" s="26" t="str">
        <f>'Tabela wyników'!D37</f>
        <v>Ryszard Paszkowski</v>
      </c>
      <c r="F58" s="27">
        <f>'Tabela wyników'!L37</f>
        <v>125</v>
      </c>
    </row>
    <row r="59" spans="2:6">
      <c r="B59" s="56">
        <v>54</v>
      </c>
      <c r="C59" s="26" t="str">
        <f>'Tabela wyników'!A49</f>
        <v>15. Myślibórz</v>
      </c>
      <c r="D59" s="26">
        <f>'Tabela wyników'!C49</f>
        <v>15</v>
      </c>
      <c r="E59" s="26" t="str">
        <f>'Tabela wyników'!D49</f>
        <v>Jacek Wolanicki</v>
      </c>
      <c r="F59" s="27">
        <f>'Tabela wyników'!L49</f>
        <v>124</v>
      </c>
    </row>
    <row r="60" spans="2:6">
      <c r="B60" s="56">
        <v>55</v>
      </c>
      <c r="C60" s="26" t="str">
        <f>'Tabela wyników'!A62</f>
        <v>19. Skwierzyna</v>
      </c>
      <c r="D60" s="26">
        <f>'Tabela wyników'!C62</f>
        <v>43</v>
      </c>
      <c r="E60" s="26" t="str">
        <f>'Tabela wyników'!D62</f>
        <v>Emil Kuzajewski</v>
      </c>
      <c r="F60" s="27">
        <f>'Tabela wyników'!L62</f>
        <v>121</v>
      </c>
    </row>
    <row r="61" spans="2:6">
      <c r="B61" s="56">
        <v>56</v>
      </c>
      <c r="C61" s="26" t="str">
        <f>'Tabela wyników'!A47</f>
        <v>14. Międzyrzecz</v>
      </c>
      <c r="D61" s="26">
        <f>'Tabela wyników'!C47</f>
        <v>39</v>
      </c>
      <c r="E61" s="26" t="str">
        <f>'Tabela wyników'!D47</f>
        <v>Stanisław Pastuszyński</v>
      </c>
      <c r="F61" s="27">
        <f>'Tabela wyników'!L47</f>
        <v>120</v>
      </c>
    </row>
    <row r="62" spans="2:6">
      <c r="B62" s="56">
        <v>57</v>
      </c>
      <c r="C62" s="26" t="str">
        <f>'Tabela wyników'!A55</f>
        <v>17. Rokita</v>
      </c>
      <c r="D62" s="26">
        <f>'Tabela wyników'!C55</f>
        <v>17</v>
      </c>
      <c r="E62" s="26" t="str">
        <f>'Tabela wyników'!D55</f>
        <v>Piotr Muth</v>
      </c>
      <c r="F62" s="27">
        <f>'Tabela wyników'!L55</f>
        <v>119</v>
      </c>
    </row>
    <row r="63" spans="2:6">
      <c r="B63" s="56">
        <v>58</v>
      </c>
      <c r="C63" s="26" t="str">
        <f>'Tabela wyników'!A24</f>
        <v>6. Dobrzany</v>
      </c>
      <c r="D63" s="26">
        <f>'Tabela wyników'!C24</f>
        <v>56</v>
      </c>
      <c r="E63" s="26" t="str">
        <f>'Tabela wyników'!D24</f>
        <v>Marek Miazga</v>
      </c>
      <c r="F63" s="27">
        <f>'Tabela wyników'!L24</f>
        <v>118</v>
      </c>
    </row>
    <row r="64" spans="2:6">
      <c r="B64" s="56">
        <v>59</v>
      </c>
      <c r="C64" s="26" t="str">
        <f>'Tabela wyników'!A73</f>
        <v>23. Sulęcin</v>
      </c>
      <c r="D64" s="26">
        <f>'Tabela wyników'!C73</f>
        <v>23</v>
      </c>
      <c r="E64" s="26" t="str">
        <f>'Tabela wyników'!D73</f>
        <v>Ryszard Farbotko</v>
      </c>
      <c r="F64" s="27">
        <f>'Tabela wyników'!L73</f>
        <v>117</v>
      </c>
    </row>
    <row r="65" spans="2:6">
      <c r="B65" s="56">
        <v>60</v>
      </c>
      <c r="C65" s="26" t="str">
        <f>'Tabela wyników'!A26</f>
        <v>7. Drawno</v>
      </c>
      <c r="D65" s="26">
        <f>'Tabela wyników'!C26</f>
        <v>33</v>
      </c>
      <c r="E65" s="26" t="str">
        <f>'Tabela wyników'!D26</f>
        <v>Roman Grygorcewicz</v>
      </c>
      <c r="F65" s="27">
        <f>'Tabela wyników'!L26</f>
        <v>117</v>
      </c>
    </row>
    <row r="66" spans="2:6">
      <c r="B66" s="56">
        <v>61</v>
      </c>
      <c r="C66" s="26" t="str">
        <f>'Tabela wyników'!A81</f>
        <v>25. RDLP Szczecin</v>
      </c>
      <c r="D66" s="26">
        <f>'Tabela wyników'!C71</f>
        <v>46</v>
      </c>
      <c r="E66" s="26" t="str">
        <f>'Tabela wyników'!D71</f>
        <v>Bartosz Miszczuk</v>
      </c>
      <c r="F66" s="27">
        <f>'Tabela wyników'!L71</f>
        <v>117</v>
      </c>
    </row>
    <row r="67" spans="2:6">
      <c r="B67" s="56">
        <v>62</v>
      </c>
      <c r="C67" s="26" t="str">
        <f>'Tabela wyników'!A16</f>
        <v>4. Chojna</v>
      </c>
      <c r="D67" s="26">
        <f>'Tabela wyników'!C16</f>
        <v>4</v>
      </c>
      <c r="E67" s="26" t="str">
        <f>'Tabela wyników'!D16</f>
        <v>Tomasz Bresiński</v>
      </c>
      <c r="F67" s="27">
        <f>'Tabela wyników'!L16</f>
        <v>115</v>
      </c>
    </row>
    <row r="68" spans="2:6">
      <c r="B68" s="56">
        <v>63</v>
      </c>
      <c r="C68" s="26" t="str">
        <f>'Tabela wyników'!A74</f>
        <v>23. Sulęcin</v>
      </c>
      <c r="D68" s="26">
        <f>'Tabela wyników'!C74</f>
        <v>47</v>
      </c>
      <c r="E68" s="26" t="str">
        <f>'Tabela wyników'!D74</f>
        <v>Roman Lasota</v>
      </c>
      <c r="F68" s="27">
        <f>'Tabela wyników'!L74</f>
        <v>113</v>
      </c>
    </row>
    <row r="69" spans="2:6">
      <c r="B69" s="56">
        <v>64</v>
      </c>
      <c r="C69" s="26" t="str">
        <f>'Tabela wyników'!A50</f>
        <v>15. Myślibórz</v>
      </c>
      <c r="D69" s="26">
        <f>'Tabela wyników'!C50</f>
        <v>40</v>
      </c>
      <c r="E69" s="26" t="str">
        <f>'Tabela wyników'!D50</f>
        <v>Saturnin Sztuka</v>
      </c>
      <c r="F69" s="27">
        <f>'Tabela wyników'!L50</f>
        <v>111</v>
      </c>
    </row>
    <row r="70" spans="2:6">
      <c r="B70" s="56">
        <v>65</v>
      </c>
      <c r="C70" s="26" t="str">
        <f>'Tabela wyników'!A31</f>
        <v>9. Gryfice</v>
      </c>
      <c r="D70" s="26">
        <f>'Tabela wyników'!C31</f>
        <v>9</v>
      </c>
      <c r="E70" s="26" t="str">
        <f>'Tabela wyników'!D31</f>
        <v>Mirosław Jarosik</v>
      </c>
      <c r="F70" s="27">
        <f>'Tabela wyników'!L31</f>
        <v>108</v>
      </c>
    </row>
    <row r="71" spans="2:6">
      <c r="B71" s="56">
        <v>66</v>
      </c>
      <c r="C71" s="26" t="str">
        <f>'Tabela wyników'!A8</f>
        <v>2. Bierzwnik</v>
      </c>
      <c r="D71" s="26">
        <f>'Tabela wyników'!C8</f>
        <v>27</v>
      </c>
      <c r="E71" s="26" t="str">
        <f>'Tabela wyników'!D8</f>
        <v>Krzysztof Malawski</v>
      </c>
      <c r="F71" s="27">
        <f>'Tabela wyników'!L8</f>
        <v>107</v>
      </c>
    </row>
    <row r="72" spans="2:6">
      <c r="B72" s="56">
        <v>67</v>
      </c>
      <c r="C72" s="26" t="str">
        <f>'Tabela wyników'!A71</f>
        <v>22. Trzebież</v>
      </c>
      <c r="D72" s="26">
        <f>'Tabela wyników'!C61</f>
        <v>19</v>
      </c>
      <c r="E72" s="26" t="str">
        <f>'Tabela wyników'!D61</f>
        <v>Tomasz Jackowski</v>
      </c>
      <c r="F72" s="27">
        <f>'Tabela wyników'!L61</f>
        <v>105</v>
      </c>
    </row>
    <row r="73" spans="2:6">
      <c r="B73" s="56">
        <v>68</v>
      </c>
      <c r="C73" s="26" t="str">
        <f>'Tabela wyników'!A80</f>
        <v>25. RDLP Szczecin</v>
      </c>
      <c r="D73" s="26">
        <f>'Tabela wyników'!C80</f>
        <v>49</v>
      </c>
      <c r="E73" s="26" t="str">
        <f>'Tabela wyników'!D80</f>
        <v>Mariusz Kaczmarek</v>
      </c>
      <c r="F73" s="27">
        <f>'Tabela wyników'!L80</f>
        <v>102</v>
      </c>
    </row>
    <row r="74" spans="2:6">
      <c r="B74" s="56">
        <v>69</v>
      </c>
      <c r="C74" s="26" t="str">
        <f>'Tabela wyników'!A28</f>
        <v>8. Głusko</v>
      </c>
      <c r="D74" s="26">
        <f>'Tabela wyników'!C28</f>
        <v>8</v>
      </c>
      <c r="E74" s="26" t="str">
        <f>'Tabela wyników'!D28</f>
        <v>Michał Barszczewski</v>
      </c>
      <c r="F74" s="27">
        <f>'Tabela wyników'!L28</f>
        <v>89</v>
      </c>
    </row>
    <row r="75" spans="2:6">
      <c r="B75" s="56">
        <v>70</v>
      </c>
      <c r="C75" s="26" t="str">
        <f>'Tabela wyników'!A22</f>
        <v>6. Dobrzany</v>
      </c>
      <c r="D75" s="26">
        <f>'Tabela wyników'!C22</f>
        <v>6</v>
      </c>
      <c r="E75" s="26" t="str">
        <f>'Tabela wyników'!D22</f>
        <v>Krzysztof Kopka</v>
      </c>
      <c r="F75" s="27">
        <f>'Tabela wyników'!L22</f>
        <v>85</v>
      </c>
    </row>
    <row r="76" spans="2:6">
      <c r="B76" s="56">
        <v>71</v>
      </c>
      <c r="C76" s="26" t="str">
        <f>'Tabela wyników'!A30</f>
        <v>8. Głusko</v>
      </c>
      <c r="D76" s="26">
        <f>'Tabela wyników'!C30</f>
        <v>58</v>
      </c>
      <c r="E76" s="26" t="str">
        <f>'Tabela wyników'!D30</f>
        <v>Wiesław Wasilewski</v>
      </c>
      <c r="F76" s="27">
        <f>'Tabela wyników'!L30</f>
        <v>84</v>
      </c>
    </row>
    <row r="77" spans="2:6">
      <c r="B77" s="56">
        <v>72</v>
      </c>
      <c r="C77" s="26" t="str">
        <f>'Tabela wyników'!A51</f>
        <v>15. Myślibórz</v>
      </c>
      <c r="D77" s="26">
        <f>'Tabela wyników'!C51</f>
        <v>64</v>
      </c>
      <c r="E77" s="26" t="str">
        <f>'Tabela wyników'!D51</f>
        <v>Dawid Sadowski</v>
      </c>
      <c r="F77" s="27">
        <f>'Tabela wyników'!L51</f>
        <v>84</v>
      </c>
    </row>
    <row r="78" spans="2:6">
      <c r="B78" s="56">
        <v>73</v>
      </c>
      <c r="C78" s="26" t="str">
        <f>'Tabela wyników'!A79</f>
        <v>25. RDLP Szczecin</v>
      </c>
      <c r="D78" s="26">
        <f>'Tabela wyników'!C79</f>
        <v>25</v>
      </c>
      <c r="E78" s="26" t="str">
        <f>'Tabela wyników'!D79</f>
        <v>Sławomir Kucal</v>
      </c>
      <c r="F78" s="27">
        <f>'Tabela wyników'!L79</f>
        <v>53</v>
      </c>
    </row>
  </sheetData>
  <sortState ref="B6:F78">
    <sortCondition ref="B5"/>
  </sortState>
  <conditionalFormatting sqref="B6:B78">
    <cfRule type="duplicateValues" dxfId="3" priority="21"/>
  </conditionalFormatting>
  <pageMargins left="0.25" right="0.25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topLeftCell="A82" zoomScaleNormal="100" workbookViewId="0">
      <selection activeCell="M122" sqref="M122"/>
    </sheetView>
  </sheetViews>
  <sheetFormatPr defaultRowHeight="15"/>
  <cols>
    <col min="1" max="1" width="14.28515625" bestFit="1" customWidth="1"/>
    <col min="2" max="2" width="5.5703125" customWidth="1"/>
    <col min="3" max="3" width="5.140625" customWidth="1"/>
    <col min="4" max="4" width="22.28515625" bestFit="1" customWidth="1"/>
    <col min="11" max="11" width="11.28515625" bestFit="1" customWidth="1"/>
    <col min="14" max="14" width="11" bestFit="1" customWidth="1"/>
    <col min="18" max="18" width="10.85546875" bestFit="1" customWidth="1"/>
  </cols>
  <sheetData>
    <row r="1" spans="1:19" ht="18.75">
      <c r="A1" s="41" t="s">
        <v>22</v>
      </c>
      <c r="B1" s="33"/>
      <c r="C1" s="33"/>
    </row>
    <row r="2" spans="1:19" ht="15.75">
      <c r="A2" s="41" t="s">
        <v>32</v>
      </c>
      <c r="B2" s="32"/>
      <c r="C2" s="32"/>
    </row>
    <row r="3" spans="1:19" ht="15.75">
      <c r="A3" s="41" t="s">
        <v>36</v>
      </c>
      <c r="B3" s="32"/>
      <c r="C3" s="32"/>
    </row>
    <row r="4" spans="1:19" ht="16.5" thickBot="1">
      <c r="A4" s="32"/>
      <c r="B4" s="32"/>
      <c r="C4" s="32"/>
    </row>
    <row r="5" spans="1:19" ht="15.75" thickBot="1">
      <c r="A5" s="116" t="str">
        <f>'Tabela wyników'!A5</f>
        <v>JEDNOSTKA</v>
      </c>
      <c r="B5" s="116" t="str">
        <f>'Tabela wyników'!B5</f>
        <v>Lp</v>
      </c>
      <c r="C5" s="122" t="str">
        <f>'Tabela wyników'!C5</f>
        <v>Nr start</v>
      </c>
      <c r="D5" s="116" t="str">
        <f>'Tabela wyników'!D5</f>
        <v>Imię i Nazwisko</v>
      </c>
      <c r="E5" s="118" t="str">
        <f>'Tabela wyników'!E5</f>
        <v xml:space="preserve">PUNKTACJA </v>
      </c>
      <c r="F5" s="119">
        <f>'Tabela wyników'!F5</f>
        <v>0</v>
      </c>
      <c r="G5" s="119">
        <f>'Tabela wyników'!G5</f>
        <v>0</v>
      </c>
      <c r="H5" s="119">
        <f>'Tabela wyników'!H5</f>
        <v>0</v>
      </c>
      <c r="I5" s="119">
        <f>'Tabela wyników'!I5</f>
        <v>0</v>
      </c>
      <c r="J5" s="119">
        <f>'Tabela wyników'!J5</f>
        <v>0</v>
      </c>
      <c r="K5" s="119">
        <f>'Tabela wyników'!K5</f>
        <v>0</v>
      </c>
      <c r="L5" s="119">
        <f>'Tabela wyników'!L5</f>
        <v>0</v>
      </c>
      <c r="M5" s="119">
        <f>'Tabela wyników'!M5</f>
        <v>0</v>
      </c>
      <c r="N5" s="120">
        <f>'Tabela wyników'!N5</f>
        <v>0</v>
      </c>
      <c r="O5" s="118" t="str">
        <f>'Tabela wyników'!O5</f>
        <v>KLASYFIKACJA</v>
      </c>
      <c r="P5" s="119">
        <f>'Tabela wyników'!P5</f>
        <v>0</v>
      </c>
      <c r="Q5" s="119">
        <f>'Tabela wyników'!Q5</f>
        <v>0</v>
      </c>
      <c r="R5" s="120">
        <f>'Tabela wyników'!R5</f>
        <v>0</v>
      </c>
    </row>
    <row r="6" spans="1:19" ht="15.75" thickBot="1">
      <c r="A6" s="117">
        <f>'Tabela wyników'!A6</f>
        <v>0</v>
      </c>
      <c r="B6" s="121">
        <f>'Tabela wyników'!B6</f>
        <v>0</v>
      </c>
      <c r="C6" s="123">
        <f>'Tabela wyników'!C6</f>
        <v>0</v>
      </c>
      <c r="D6" s="117">
        <f>'Tabela wyników'!D6</f>
        <v>0</v>
      </c>
      <c r="E6" s="18" t="str">
        <f>'Tabela wyników'!E6</f>
        <v>KRAG</v>
      </c>
      <c r="F6" s="19" t="str">
        <f>'Tabela wyników'!F6</f>
        <v>OŚ</v>
      </c>
      <c r="G6" s="19" t="str">
        <f>'Tabela wyników'!G6</f>
        <v>PRZELOTY</v>
      </c>
      <c r="H6" s="19" t="str">
        <f>'Tabela wyników'!H6</f>
        <v>ZAJĄC</v>
      </c>
      <c r="I6" s="20" t="str">
        <f>'Tabela wyników'!I6</f>
        <v>R-m śrut</v>
      </c>
      <c r="J6" s="19" t="str">
        <f>'Tabela wyników'!J6</f>
        <v>DZIK</v>
      </c>
      <c r="K6" s="19" t="str">
        <f>'Tabela wyników'!K6</f>
        <v>ROGACZ,LIS</v>
      </c>
      <c r="L6" s="20" t="str">
        <f>'Tabela wyników'!L6</f>
        <v>R-m kula</v>
      </c>
      <c r="M6" s="19" t="str">
        <f>'Tabela wyników'!M6</f>
        <v>Ogółem</v>
      </c>
      <c r="N6" s="21" t="str">
        <f>'Tabela wyników'!N6</f>
        <v>Drużynowo</v>
      </c>
      <c r="O6" s="22" t="str">
        <f>'Tabela wyników'!O6</f>
        <v>Ogółem</v>
      </c>
      <c r="P6" s="23" t="str">
        <f>'Tabela wyników'!P6</f>
        <v>Śrut</v>
      </c>
      <c r="Q6" s="23" t="str">
        <f>'Tabela wyników'!Q6</f>
        <v>Kula</v>
      </c>
      <c r="R6" s="23" t="str">
        <f>'Tabela wyników'!R6</f>
        <v>Drużynowo</v>
      </c>
      <c r="S6" s="11"/>
    </row>
    <row r="7" spans="1:19" ht="15.75" thickBot="1">
      <c r="A7" s="136" t="str">
        <f>'Tabela wyników'!A7</f>
        <v>1. Bierzwnik</v>
      </c>
      <c r="B7" s="40">
        <f>'Tabela wyników'!B7</f>
        <v>1</v>
      </c>
      <c r="C7" s="37"/>
      <c r="D7" s="34" t="str">
        <f>'Tabela wyników'!D7</f>
        <v>Arkadiusz Jakszuk</v>
      </c>
      <c r="E7" s="2">
        <v>0</v>
      </c>
      <c r="F7" s="3">
        <f>'Tabela wyników'!F7</f>
        <v>40</v>
      </c>
      <c r="G7" s="3">
        <f>'Tabela wyników'!G7</f>
        <v>50</v>
      </c>
      <c r="H7" s="3">
        <f>'Tabela wyników'!H7</f>
        <v>20</v>
      </c>
      <c r="I7" s="15">
        <f>'Tabela wyników'!I7</f>
        <v>155</v>
      </c>
      <c r="J7" s="3">
        <f>'Tabela wyników'!J7</f>
        <v>53</v>
      </c>
      <c r="K7" s="3">
        <f>'Tabela wyników'!K7</f>
        <v>79</v>
      </c>
      <c r="L7" s="15">
        <f>'Tabela wyników'!L7</f>
        <v>132</v>
      </c>
      <c r="M7" s="3">
        <f>'Tabela wyników'!M7</f>
        <v>287</v>
      </c>
      <c r="N7" s="127">
        <f>'Tabela wyników'!N7</f>
        <v>970</v>
      </c>
      <c r="O7" s="9">
        <f>'Tabela wyników'!O7</f>
        <v>58</v>
      </c>
      <c r="P7" s="10">
        <f>'Tabela wyników'!P7</f>
        <v>61</v>
      </c>
      <c r="Q7" s="10">
        <f>'Tabela wyników'!Q7</f>
        <v>47</v>
      </c>
      <c r="R7" s="130">
        <f>'Tabela wyników'!R7</f>
        <v>15</v>
      </c>
      <c r="S7" s="12"/>
    </row>
    <row r="8" spans="1:19" ht="15.75" thickBot="1">
      <c r="A8" s="137" t="str">
        <f>'Tabela wyników'!A8</f>
        <v>2. Bierzwnik</v>
      </c>
      <c r="B8" s="40">
        <f>'Tabela wyników'!B8</f>
        <v>2</v>
      </c>
      <c r="C8" s="38"/>
      <c r="D8" s="35" t="str">
        <f>'Tabela wyników'!D8</f>
        <v>Krzysztof Malawski</v>
      </c>
      <c r="E8" s="4">
        <f>'Tabela wyników'!E8</f>
        <v>45</v>
      </c>
      <c r="F8" s="1">
        <f>'Tabela wyników'!F8</f>
        <v>70</v>
      </c>
      <c r="G8" s="1">
        <f>'Tabela wyników'!G8</f>
        <v>45</v>
      </c>
      <c r="H8" s="1">
        <f>'Tabela wyników'!H8</f>
        <v>30</v>
      </c>
      <c r="I8" s="16">
        <f>'Tabela wyników'!I8</f>
        <v>190</v>
      </c>
      <c r="J8" s="1">
        <f>'Tabela wyników'!J8</f>
        <v>43</v>
      </c>
      <c r="K8" s="1">
        <f>'Tabela wyników'!K8</f>
        <v>64</v>
      </c>
      <c r="L8" s="16">
        <f>'Tabela wyników'!L8</f>
        <v>107</v>
      </c>
      <c r="M8" s="1">
        <f>'Tabela wyników'!M8</f>
        <v>297</v>
      </c>
      <c r="N8" s="128">
        <f>'Tabela wyników'!N8</f>
        <v>0</v>
      </c>
      <c r="O8" s="7">
        <f>'Tabela wyników'!O8</f>
        <v>54</v>
      </c>
      <c r="P8" s="10">
        <f>'Tabela wyników'!P8</f>
        <v>47</v>
      </c>
      <c r="Q8" s="10">
        <f>'Tabela wyników'!Q8</f>
        <v>66</v>
      </c>
      <c r="R8" s="131">
        <f>'Tabela wyników'!R8</f>
        <v>0</v>
      </c>
      <c r="S8" s="12"/>
    </row>
    <row r="9" spans="1:19" ht="15.75" thickBot="1">
      <c r="A9" s="138" t="str">
        <f>'Tabela wyników'!A9</f>
        <v>3. Bierzwnik</v>
      </c>
      <c r="B9" s="40">
        <f>'Tabela wyników'!B9</f>
        <v>3</v>
      </c>
      <c r="C9" s="39"/>
      <c r="D9" s="36" t="str">
        <f>'Tabela wyników'!D9</f>
        <v>Piotr Wojciech Rutkowski</v>
      </c>
      <c r="E9" s="5">
        <f>'Tabela wyników'!E9</f>
        <v>65</v>
      </c>
      <c r="F9" s="6">
        <f>'Tabela wyników'!F9</f>
        <v>70</v>
      </c>
      <c r="G9" s="6">
        <f>'Tabela wyników'!G9</f>
        <v>40</v>
      </c>
      <c r="H9" s="6">
        <f>'Tabela wyników'!H9</f>
        <v>40</v>
      </c>
      <c r="I9" s="17">
        <f>'Tabela wyników'!I9</f>
        <v>215</v>
      </c>
      <c r="J9" s="6">
        <v>0</v>
      </c>
      <c r="K9" s="6">
        <f>'Tabela wyników'!K9</f>
        <v>86</v>
      </c>
      <c r="L9" s="17">
        <f>'Tabela wyników'!L9</f>
        <v>171</v>
      </c>
      <c r="M9" s="6">
        <f>'Tabela wyników'!M9</f>
        <v>386</v>
      </c>
      <c r="N9" s="129">
        <f>'Tabela wyników'!N9</f>
        <v>0</v>
      </c>
      <c r="O9" s="8">
        <f>'Tabela wyników'!O9</f>
        <v>23</v>
      </c>
      <c r="P9" s="14">
        <f>'Tabela wyników'!P9</f>
        <v>30</v>
      </c>
      <c r="Q9" s="14">
        <f>'Tabela wyników'!Q9</f>
        <v>5</v>
      </c>
      <c r="R9" s="132">
        <f>'Tabela wyników'!R9</f>
        <v>0</v>
      </c>
      <c r="S9" s="12"/>
    </row>
    <row r="10" spans="1:19" ht="15.75" thickBot="1">
      <c r="A10" s="133" t="s">
        <v>30</v>
      </c>
      <c r="B10" s="134"/>
      <c r="C10" s="134"/>
      <c r="D10" s="135"/>
      <c r="E10" s="66"/>
      <c r="F10" s="67"/>
      <c r="G10" s="67"/>
      <c r="H10" s="67"/>
      <c r="I10" s="67">
        <f>SUM(I7:I9)</f>
        <v>560</v>
      </c>
      <c r="J10" s="67"/>
      <c r="K10" s="67"/>
      <c r="L10" s="67">
        <f>SUM(L7:L9)</f>
        <v>410</v>
      </c>
      <c r="M10" s="67"/>
      <c r="N10" s="68"/>
      <c r="O10" s="69"/>
      <c r="P10" s="70"/>
      <c r="Q10" s="70"/>
      <c r="R10" s="71"/>
      <c r="S10" s="12"/>
    </row>
    <row r="11" spans="1:19" ht="15.75" thickBot="1">
      <c r="A11" s="136" t="str">
        <f>'Tabela wyników'!A10</f>
        <v>2. Bogdaniec</v>
      </c>
      <c r="B11" s="40">
        <f>'Tabela wyników'!B10</f>
        <v>4</v>
      </c>
      <c r="C11" s="37"/>
      <c r="D11" s="34" t="str">
        <f>'Tabela wyników'!D10</f>
        <v>Jan Jankowski</v>
      </c>
      <c r="E11" s="2">
        <f>'Tabela wyników'!E10</f>
        <v>80</v>
      </c>
      <c r="F11" s="3">
        <f>'Tabela wyników'!F10</f>
        <v>80</v>
      </c>
      <c r="G11" s="3">
        <f>'Tabela wyników'!G10</f>
        <v>50</v>
      </c>
      <c r="H11" s="3">
        <f>'Tabela wyników'!H10</f>
        <v>50</v>
      </c>
      <c r="I11" s="15">
        <f>'Tabela wyników'!I10</f>
        <v>260</v>
      </c>
      <c r="J11" s="3">
        <f>'Tabela wyników'!J10</f>
        <v>64</v>
      </c>
      <c r="K11" s="3">
        <f>'Tabela wyników'!K10</f>
        <v>86</v>
      </c>
      <c r="L11" s="15">
        <f>'Tabela wyników'!L10</f>
        <v>150</v>
      </c>
      <c r="M11" s="3">
        <f>'Tabela wyników'!M10</f>
        <v>410</v>
      </c>
      <c r="N11" s="127">
        <f>'Tabela wyników'!N10</f>
        <v>1263</v>
      </c>
      <c r="O11" s="9">
        <f>'Tabela wyników'!O10</f>
        <v>11</v>
      </c>
      <c r="P11" s="25">
        <f>'Tabela wyników'!P10</f>
        <v>8</v>
      </c>
      <c r="Q11" s="25">
        <f>'Tabela wyników'!Q10</f>
        <v>33</v>
      </c>
      <c r="R11" s="130">
        <f>'Tabela wyników'!R10</f>
        <v>1</v>
      </c>
      <c r="S11" s="12"/>
    </row>
    <row r="12" spans="1:19" ht="15.75" thickBot="1">
      <c r="A12" s="137" t="str">
        <f>'Tabela wyników'!A11</f>
        <v>2. Bogdaniec</v>
      </c>
      <c r="B12" s="40">
        <f>'Tabela wyników'!B11</f>
        <v>5</v>
      </c>
      <c r="C12" s="38"/>
      <c r="D12" s="35" t="str">
        <f>'Tabela wyników'!D11</f>
        <v>Adrian Kocoń</v>
      </c>
      <c r="E12" s="4">
        <f>'Tabela wyników'!E11</f>
        <v>90</v>
      </c>
      <c r="F12" s="1">
        <f>'Tabela wyników'!F11</f>
        <v>90</v>
      </c>
      <c r="G12" s="1">
        <f>'Tabela wyników'!G11</f>
        <v>50</v>
      </c>
      <c r="H12" s="1">
        <f>'Tabela wyników'!H11</f>
        <v>50</v>
      </c>
      <c r="I12" s="16">
        <f>'Tabela wyników'!I11</f>
        <v>280</v>
      </c>
      <c r="J12" s="1">
        <f>'Tabela wyników'!J11</f>
        <v>67</v>
      </c>
      <c r="K12" s="1">
        <f>'Tabela wyników'!K11</f>
        <v>91</v>
      </c>
      <c r="L12" s="16">
        <f>'Tabela wyników'!L11</f>
        <v>158</v>
      </c>
      <c r="M12" s="1">
        <f>'Tabela wyników'!M11</f>
        <v>438</v>
      </c>
      <c r="N12" s="128">
        <f>'Tabela wyników'!N11</f>
        <v>0</v>
      </c>
      <c r="O12" s="7">
        <f>'Tabela wyników'!O11</f>
        <v>2</v>
      </c>
      <c r="P12" s="10">
        <f>'Tabela wyników'!P11</f>
        <v>1</v>
      </c>
      <c r="Q12" s="10">
        <f>'Tabela wyników'!Q11</f>
        <v>24</v>
      </c>
      <c r="R12" s="131">
        <f>'Tabela wyników'!R11</f>
        <v>0</v>
      </c>
      <c r="S12" s="12"/>
    </row>
    <row r="13" spans="1:19" ht="15.75" thickBot="1">
      <c r="A13" s="138" t="str">
        <f>'Tabela wyników'!A12</f>
        <v>2. Bogdaniec</v>
      </c>
      <c r="B13" s="40">
        <f>'Tabela wyników'!B12</f>
        <v>6</v>
      </c>
      <c r="C13" s="39"/>
      <c r="D13" s="36" t="str">
        <f>'Tabela wyników'!D12</f>
        <v>Maciej Łukieńczuk</v>
      </c>
      <c r="E13" s="5">
        <f>'Tabela wyników'!E12</f>
        <v>70</v>
      </c>
      <c r="F13" s="6">
        <f>'Tabela wyników'!F12</f>
        <v>95</v>
      </c>
      <c r="G13" s="6">
        <f>'Tabela wyników'!G12</f>
        <v>40</v>
      </c>
      <c r="H13" s="6">
        <f>'Tabela wyników'!H12</f>
        <v>50</v>
      </c>
      <c r="I13" s="17">
        <f>'Tabela wyników'!I12</f>
        <v>255</v>
      </c>
      <c r="J13" s="6">
        <f>'Tabela wyników'!J12</f>
        <v>76</v>
      </c>
      <c r="K13" s="6">
        <f>'Tabela wyników'!K12</f>
        <v>84</v>
      </c>
      <c r="L13" s="17">
        <f>'Tabela wyników'!L12</f>
        <v>160</v>
      </c>
      <c r="M13" s="6">
        <f>'Tabela wyników'!M12</f>
        <v>415</v>
      </c>
      <c r="N13" s="129">
        <f>'Tabela wyników'!N12</f>
        <v>0</v>
      </c>
      <c r="O13" s="8">
        <f>'Tabela wyników'!O12</f>
        <v>9</v>
      </c>
      <c r="P13" s="14">
        <f>'Tabela wyników'!P12</f>
        <v>9</v>
      </c>
      <c r="Q13" s="14">
        <f>'Tabela wyników'!Q12</f>
        <v>20</v>
      </c>
      <c r="R13" s="132">
        <f>'Tabela wyników'!R12</f>
        <v>0</v>
      </c>
      <c r="S13" s="12"/>
    </row>
    <row r="14" spans="1:19" ht="15.75" thickBot="1">
      <c r="A14" s="133" t="s">
        <v>30</v>
      </c>
      <c r="B14" s="134"/>
      <c r="C14" s="134"/>
      <c r="D14" s="135"/>
      <c r="E14" s="66"/>
      <c r="F14" s="67"/>
      <c r="G14" s="67"/>
      <c r="H14" s="67"/>
      <c r="I14" s="67">
        <f>SUM(I11:I13)</f>
        <v>795</v>
      </c>
      <c r="J14" s="67"/>
      <c r="K14" s="67"/>
      <c r="L14" s="67">
        <f>SUM(L11:L13)</f>
        <v>468</v>
      </c>
      <c r="M14" s="67"/>
      <c r="N14" s="68"/>
      <c r="O14" s="69"/>
      <c r="P14" s="70"/>
      <c r="Q14" s="70"/>
      <c r="R14" s="65"/>
      <c r="S14" s="12"/>
    </row>
    <row r="15" spans="1:19" ht="15.75" thickBot="1">
      <c r="A15" s="136" t="str">
        <f>'Tabela wyników'!A13</f>
        <v>3. Bolewice</v>
      </c>
      <c r="B15" s="40">
        <f>'Tabela wyników'!B13</f>
        <v>7</v>
      </c>
      <c r="C15" s="37"/>
      <c r="D15" s="34" t="str">
        <f>'Tabela wyników'!D13</f>
        <v>Tomasz Andrusieczko</v>
      </c>
      <c r="E15" s="2">
        <f>'Tabela wyników'!E13</f>
        <v>70</v>
      </c>
      <c r="F15" s="3">
        <f>'Tabela wyników'!F13</f>
        <v>45</v>
      </c>
      <c r="G15" s="3">
        <f>'Tabela wyników'!G13</f>
        <v>45</v>
      </c>
      <c r="H15" s="3">
        <f>'Tabela wyników'!H13</f>
        <v>30</v>
      </c>
      <c r="I15" s="15">
        <f>'Tabela wyników'!I13</f>
        <v>190</v>
      </c>
      <c r="J15" s="3">
        <f>'Tabela wyników'!J13</f>
        <v>68</v>
      </c>
      <c r="K15" s="3">
        <f>'Tabela wyników'!K13</f>
        <v>93</v>
      </c>
      <c r="L15" s="15">
        <f>'Tabela wyników'!L13</f>
        <v>161</v>
      </c>
      <c r="M15" s="3">
        <f>'Tabela wyników'!M13</f>
        <v>351</v>
      </c>
      <c r="N15" s="127">
        <f>'Tabela wyników'!N13</f>
        <v>1145</v>
      </c>
      <c r="O15" s="9">
        <f>'Tabela wyników'!O13</f>
        <v>42</v>
      </c>
      <c r="P15" s="25">
        <f>'Tabela wyników'!P13</f>
        <v>47</v>
      </c>
      <c r="Q15" s="25">
        <f>'Tabela wyników'!Q13</f>
        <v>18</v>
      </c>
      <c r="R15" s="130">
        <f>'Tabela wyników'!R13</f>
        <v>7</v>
      </c>
      <c r="S15" s="12"/>
    </row>
    <row r="16" spans="1:19" ht="15.75" thickBot="1">
      <c r="A16" s="137" t="str">
        <f>'Tabela wyników'!A14</f>
        <v>3. Bolewice</v>
      </c>
      <c r="B16" s="40">
        <f>'Tabela wyników'!B14</f>
        <v>8</v>
      </c>
      <c r="C16" s="38"/>
      <c r="D16" s="35" t="str">
        <f>'Tabela wyników'!D14</f>
        <v>Łukasz Kuryś</v>
      </c>
      <c r="E16" s="4">
        <f>'Tabela wyników'!E14</f>
        <v>65</v>
      </c>
      <c r="F16" s="1">
        <f>'Tabela wyników'!F14</f>
        <v>70</v>
      </c>
      <c r="G16" s="1">
        <f>'Tabela wyników'!G14</f>
        <v>45</v>
      </c>
      <c r="H16" s="1">
        <f>'Tabela wyników'!H14</f>
        <v>30</v>
      </c>
      <c r="I16" s="16">
        <f>'Tabela wyników'!I14</f>
        <v>210</v>
      </c>
      <c r="J16" s="1">
        <f>'Tabela wyników'!J14</f>
        <v>74</v>
      </c>
      <c r="K16" s="1">
        <f>'Tabela wyników'!K14</f>
        <v>90</v>
      </c>
      <c r="L16" s="16">
        <f>'Tabela wyników'!L14</f>
        <v>164</v>
      </c>
      <c r="M16" s="1">
        <f>'Tabela wyników'!M14</f>
        <v>374</v>
      </c>
      <c r="N16" s="128">
        <f>'Tabela wyników'!N14</f>
        <v>0</v>
      </c>
      <c r="O16" s="7">
        <f>'Tabela wyników'!O14</f>
        <v>28</v>
      </c>
      <c r="P16" s="10">
        <f>'Tabela wyników'!P14</f>
        <v>35</v>
      </c>
      <c r="Q16" s="10">
        <f>'Tabela wyników'!Q14</f>
        <v>12</v>
      </c>
      <c r="R16" s="131">
        <f>'Tabela wyników'!R14</f>
        <v>0</v>
      </c>
      <c r="S16" s="12"/>
    </row>
    <row r="17" spans="1:19" ht="15.75" thickBot="1">
      <c r="A17" s="138" t="str">
        <f>'Tabela wyników'!A15</f>
        <v>3. Bolewice</v>
      </c>
      <c r="B17" s="40">
        <f>'Tabela wyników'!B15</f>
        <v>9</v>
      </c>
      <c r="C17" s="39"/>
      <c r="D17" s="36" t="str">
        <f>'Tabela wyników'!D15</f>
        <v>Mateusz Pilc</v>
      </c>
      <c r="E17" s="5">
        <f>'Tabela wyników'!E15</f>
        <v>80</v>
      </c>
      <c r="F17" s="6">
        <f>'Tabela wyników'!F15</f>
        <v>80</v>
      </c>
      <c r="G17" s="6">
        <f>'Tabela wyników'!G15</f>
        <v>45</v>
      </c>
      <c r="H17" s="6">
        <f>'Tabela wyników'!H15</f>
        <v>45</v>
      </c>
      <c r="I17" s="17">
        <f>'Tabela wyników'!I15</f>
        <v>250</v>
      </c>
      <c r="J17" s="6">
        <f>'Tabela wyników'!J15</f>
        <v>77</v>
      </c>
      <c r="K17" s="6">
        <f>'Tabela wyników'!K15</f>
        <v>93</v>
      </c>
      <c r="L17" s="17">
        <f>'Tabela wyników'!L15</f>
        <v>170</v>
      </c>
      <c r="M17" s="6">
        <f>'Tabela wyników'!M15</f>
        <v>420</v>
      </c>
      <c r="N17" s="129">
        <f>'Tabela wyników'!N15</f>
        <v>0</v>
      </c>
      <c r="O17" s="8">
        <f>'Tabela wyników'!O15</f>
        <v>8</v>
      </c>
      <c r="P17" s="14">
        <f>'Tabela wyników'!P15</f>
        <v>12</v>
      </c>
      <c r="Q17" s="14">
        <f>'Tabela wyników'!Q15</f>
        <v>6</v>
      </c>
      <c r="R17" s="132">
        <f>'Tabela wyników'!R15</f>
        <v>0</v>
      </c>
      <c r="S17" s="12"/>
    </row>
    <row r="18" spans="1:19" ht="15.75" thickBot="1">
      <c r="A18" s="133" t="s">
        <v>30</v>
      </c>
      <c r="B18" s="134"/>
      <c r="C18" s="134"/>
      <c r="D18" s="135"/>
      <c r="E18" s="66"/>
      <c r="F18" s="67"/>
      <c r="G18" s="67"/>
      <c r="H18" s="67"/>
      <c r="I18" s="67">
        <f>SUM(I15:I17)</f>
        <v>650</v>
      </c>
      <c r="J18" s="67"/>
      <c r="K18" s="67"/>
      <c r="L18" s="67">
        <f>SUM(L15:L17)</f>
        <v>495</v>
      </c>
      <c r="M18" s="67"/>
      <c r="N18" s="68"/>
      <c r="O18" s="69"/>
      <c r="P18" s="70"/>
      <c r="Q18" s="70"/>
      <c r="R18" s="71"/>
      <c r="S18" s="12"/>
    </row>
    <row r="19" spans="1:19" ht="15.75" thickBot="1">
      <c r="A19" s="136" t="str">
        <f>'Tabela wyników'!A16</f>
        <v>4. Chojna</v>
      </c>
      <c r="B19" s="40">
        <f>'Tabela wyników'!B16</f>
        <v>10</v>
      </c>
      <c r="C19" s="37"/>
      <c r="D19" s="34" t="str">
        <f>'Tabela wyników'!D16</f>
        <v>Tomasz Bresiński</v>
      </c>
      <c r="E19" s="2">
        <f>'Tabela wyników'!E16</f>
        <v>45</v>
      </c>
      <c r="F19" s="3">
        <f>'Tabela wyników'!F16</f>
        <v>65</v>
      </c>
      <c r="G19" s="3">
        <f>'Tabela wyników'!G16</f>
        <v>30</v>
      </c>
      <c r="H19" s="3">
        <f>'Tabela wyników'!H16</f>
        <v>30</v>
      </c>
      <c r="I19" s="15">
        <f>'Tabela wyników'!I16</f>
        <v>170</v>
      </c>
      <c r="J19" s="3">
        <f>'Tabela wyników'!J16</f>
        <v>42</v>
      </c>
      <c r="K19" s="3">
        <f>'Tabela wyników'!K16</f>
        <v>73</v>
      </c>
      <c r="L19" s="15">
        <f>'Tabela wyników'!L16</f>
        <v>115</v>
      </c>
      <c r="M19" s="3">
        <f>'Tabela wyników'!M16</f>
        <v>285</v>
      </c>
      <c r="N19" s="127">
        <f>'Tabela wyników'!N16</f>
        <v>1002</v>
      </c>
      <c r="O19" s="9">
        <f>'Tabela wyników'!O16</f>
        <v>60</v>
      </c>
      <c r="P19" s="25">
        <f>'Tabela wyników'!P16</f>
        <v>55</v>
      </c>
      <c r="Q19" s="25">
        <f>'Tabela wyników'!Q16</f>
        <v>62</v>
      </c>
      <c r="R19" s="130">
        <f>'Tabela wyników'!R16</f>
        <v>12</v>
      </c>
      <c r="S19" s="12"/>
    </row>
    <row r="20" spans="1:19" ht="15.75" thickBot="1">
      <c r="A20" s="137" t="str">
        <f>'Tabela wyników'!A17</f>
        <v>4. Chojna</v>
      </c>
      <c r="B20" s="40">
        <f>'Tabela wyników'!B17</f>
        <v>11</v>
      </c>
      <c r="C20" s="38"/>
      <c r="D20" s="35" t="str">
        <f>'Tabela wyników'!D17</f>
        <v>Cezary Florek</v>
      </c>
      <c r="E20" s="4">
        <f>'Tabela wyników'!E17</f>
        <v>65</v>
      </c>
      <c r="F20" s="1">
        <f>'Tabela wyników'!F17</f>
        <v>60</v>
      </c>
      <c r="G20" s="1">
        <f>'Tabela wyników'!G17</f>
        <v>50</v>
      </c>
      <c r="H20" s="1">
        <f>'Tabela wyników'!H17</f>
        <v>40</v>
      </c>
      <c r="I20" s="16">
        <f>'Tabela wyników'!I17</f>
        <v>215</v>
      </c>
      <c r="J20" s="1">
        <f>'Tabela wyników'!J17</f>
        <v>56</v>
      </c>
      <c r="K20" s="1">
        <f>'Tabela wyników'!K17</f>
        <v>85</v>
      </c>
      <c r="L20" s="16">
        <f>'Tabela wyników'!L17</f>
        <v>141</v>
      </c>
      <c r="M20" s="1">
        <f>'Tabela wyników'!M17</f>
        <v>356</v>
      </c>
      <c r="N20" s="128">
        <f>'Tabela wyników'!N17</f>
        <v>0</v>
      </c>
      <c r="O20" s="7">
        <f>'Tabela wyników'!O17</f>
        <v>38</v>
      </c>
      <c r="P20" s="10">
        <f>'Tabela wyników'!P17</f>
        <v>30</v>
      </c>
      <c r="Q20" s="10">
        <f>'Tabela wyników'!Q17</f>
        <v>43</v>
      </c>
      <c r="R20" s="131">
        <f>'Tabela wyników'!R17</f>
        <v>0</v>
      </c>
      <c r="S20" s="12"/>
    </row>
    <row r="21" spans="1:19" ht="15.75" thickBot="1">
      <c r="A21" s="138" t="str">
        <f>'Tabela wyników'!A18</f>
        <v>4. Chojna</v>
      </c>
      <c r="B21" s="40">
        <f>'Tabela wyników'!B18</f>
        <v>12</v>
      </c>
      <c r="C21" s="39"/>
      <c r="D21" s="36" t="str">
        <f>'Tabela wyników'!D18</f>
        <v>Marcin Walkowiak</v>
      </c>
      <c r="E21" s="5">
        <f>'Tabela wyników'!E18</f>
        <v>80</v>
      </c>
      <c r="F21" s="6">
        <f>'Tabela wyników'!F18</f>
        <v>50</v>
      </c>
      <c r="G21" s="6">
        <f>'Tabela wyników'!G18</f>
        <v>40</v>
      </c>
      <c r="H21" s="6">
        <f>'Tabela wyników'!H18</f>
        <v>30</v>
      </c>
      <c r="I21" s="17">
        <f>'Tabela wyników'!I18</f>
        <v>200</v>
      </c>
      <c r="J21" s="6">
        <f>'Tabela wyników'!J18</f>
        <v>74</v>
      </c>
      <c r="K21" s="6">
        <f>'Tabela wyników'!K18</f>
        <v>87</v>
      </c>
      <c r="L21" s="17">
        <f>'Tabela wyników'!L18</f>
        <v>161</v>
      </c>
      <c r="M21" s="6">
        <f>'Tabela wyników'!M18</f>
        <v>361</v>
      </c>
      <c r="N21" s="129">
        <f>'Tabela wyników'!N18</f>
        <v>0</v>
      </c>
      <c r="O21" s="8">
        <f>'Tabela wyników'!O18</f>
        <v>35</v>
      </c>
      <c r="P21" s="14">
        <f>'Tabela wyników'!P18</f>
        <v>42</v>
      </c>
      <c r="Q21" s="14">
        <f>'Tabela wyników'!Q18</f>
        <v>18</v>
      </c>
      <c r="R21" s="132">
        <f>'Tabela wyników'!R18</f>
        <v>0</v>
      </c>
      <c r="S21" s="13"/>
    </row>
    <row r="22" spans="1:19" ht="15.75" thickBot="1">
      <c r="A22" s="133" t="s">
        <v>30</v>
      </c>
      <c r="B22" s="134"/>
      <c r="C22" s="134"/>
      <c r="D22" s="135"/>
      <c r="E22" s="66"/>
      <c r="F22" s="67"/>
      <c r="G22" s="67"/>
      <c r="H22" s="67"/>
      <c r="I22" s="67">
        <f>SUM(I19:I21)</f>
        <v>585</v>
      </c>
      <c r="J22" s="67"/>
      <c r="K22" s="67"/>
      <c r="L22" s="67">
        <f>SUM(L19:L21)</f>
        <v>417</v>
      </c>
      <c r="M22" s="67"/>
      <c r="N22" s="68"/>
      <c r="O22" s="69"/>
      <c r="P22" s="70"/>
      <c r="Q22" s="70"/>
      <c r="R22" s="71"/>
      <c r="S22" s="13"/>
    </row>
    <row r="23" spans="1:19" ht="15.75" thickBot="1">
      <c r="A23" s="136" t="str">
        <f>'Tabela wyników'!A19</f>
        <v>5. Dębno</v>
      </c>
      <c r="B23" s="40">
        <f>'Tabela wyników'!B19</f>
        <v>13</v>
      </c>
      <c r="C23" s="37"/>
      <c r="D23" s="34" t="str">
        <f>'Tabela wyników'!D19</f>
        <v>Roman Drużga</v>
      </c>
      <c r="E23" s="2">
        <f>'Tabela wyników'!E19</f>
        <v>80</v>
      </c>
      <c r="F23" s="3">
        <f>'Tabela wyników'!F19</f>
        <v>75</v>
      </c>
      <c r="G23" s="3">
        <f>'Tabela wyników'!G19</f>
        <v>50</v>
      </c>
      <c r="H23" s="3">
        <f>'Tabela wyników'!H19</f>
        <v>45</v>
      </c>
      <c r="I23" s="15">
        <f>'Tabela wyników'!I19</f>
        <v>250</v>
      </c>
      <c r="J23" s="3">
        <f>'Tabela wyników'!J19</f>
        <v>73</v>
      </c>
      <c r="K23" s="3">
        <f>'Tabela wyników'!K19</f>
        <v>79</v>
      </c>
      <c r="L23" s="15">
        <f>'Tabela wyników'!L19</f>
        <v>152</v>
      </c>
      <c r="M23" s="3">
        <f>'Tabela wyników'!M19</f>
        <v>402</v>
      </c>
      <c r="N23" s="127">
        <f>'Tabela wyników'!N19</f>
        <v>1261</v>
      </c>
      <c r="O23" s="9">
        <f>'Tabela wyników'!O19</f>
        <v>16</v>
      </c>
      <c r="P23" s="25">
        <f>'Tabela wyników'!P19</f>
        <v>12</v>
      </c>
      <c r="Q23" s="25">
        <f>'Tabela wyników'!Q19</f>
        <v>32</v>
      </c>
      <c r="R23" s="130">
        <f>'Tabela wyników'!R19</f>
        <v>2</v>
      </c>
      <c r="S23" s="13"/>
    </row>
    <row r="24" spans="1:19" ht="15.75" thickBot="1">
      <c r="A24" s="137" t="str">
        <f>'Tabela wyników'!A20</f>
        <v>5. Dębno</v>
      </c>
      <c r="B24" s="40">
        <f>'Tabela wyników'!B20</f>
        <v>14</v>
      </c>
      <c r="C24" s="38"/>
      <c r="D24" s="35" t="str">
        <f>'Tabela wyników'!D20</f>
        <v>Artur Lipiński</v>
      </c>
      <c r="E24" s="4">
        <f>'Tabela wyników'!E20</f>
        <v>85</v>
      </c>
      <c r="F24" s="1">
        <f>'Tabela wyników'!F20</f>
        <v>90</v>
      </c>
      <c r="G24" s="1">
        <f>'Tabela wyników'!G20</f>
        <v>50</v>
      </c>
      <c r="H24" s="1">
        <f>'Tabela wyników'!H20</f>
        <v>50</v>
      </c>
      <c r="I24" s="16">
        <f>'Tabela wyników'!I20</f>
        <v>275</v>
      </c>
      <c r="J24" s="1">
        <f>'Tabela wyników'!J20</f>
        <v>57</v>
      </c>
      <c r="K24" s="1">
        <f>'Tabela wyników'!K20</f>
        <v>92</v>
      </c>
      <c r="L24" s="16">
        <f>'Tabela wyników'!L20</f>
        <v>149</v>
      </c>
      <c r="M24" s="1">
        <f>'Tabela wyników'!M20</f>
        <v>424</v>
      </c>
      <c r="N24" s="128">
        <f>'Tabela wyników'!N20</f>
        <v>0</v>
      </c>
      <c r="O24" s="7">
        <f>'Tabela wyników'!O20</f>
        <v>6</v>
      </c>
      <c r="P24" s="10">
        <f>'Tabela wyników'!P20</f>
        <v>2</v>
      </c>
      <c r="Q24" s="10">
        <f>'Tabela wyników'!Q20</f>
        <v>34</v>
      </c>
      <c r="R24" s="131">
        <f>'Tabela wyników'!R20</f>
        <v>0</v>
      </c>
      <c r="S24" s="13"/>
    </row>
    <row r="25" spans="1:19" ht="15.75" thickBot="1">
      <c r="A25" s="138" t="str">
        <f>'Tabela wyników'!A21</f>
        <v>5. Dębno</v>
      </c>
      <c r="B25" s="40">
        <f>'Tabela wyników'!B21</f>
        <v>15</v>
      </c>
      <c r="C25" s="39"/>
      <c r="D25" s="36" t="str">
        <f>'Tabela wyników'!D21</f>
        <v>Tomasz Łozowski</v>
      </c>
      <c r="E25" s="5">
        <f>'Tabela wyników'!E21</f>
        <v>75</v>
      </c>
      <c r="F25" s="6">
        <f>'Tabela wyników'!F21</f>
        <v>90</v>
      </c>
      <c r="G25" s="6">
        <f>'Tabela wyników'!G21</f>
        <v>45</v>
      </c>
      <c r="H25" s="6">
        <f>'Tabela wyników'!H21</f>
        <v>40</v>
      </c>
      <c r="I25" s="17">
        <f>'Tabela wyników'!I21</f>
        <v>250</v>
      </c>
      <c r="J25" s="6">
        <f>'Tabela wyników'!J21</f>
        <v>88</v>
      </c>
      <c r="K25" s="6">
        <f>'Tabela wyników'!K21</f>
        <v>97</v>
      </c>
      <c r="L25" s="17">
        <f>'Tabela wyników'!L21</f>
        <v>185</v>
      </c>
      <c r="M25" s="6">
        <f>'Tabela wyników'!M21</f>
        <v>435</v>
      </c>
      <c r="N25" s="129">
        <f>'Tabela wyników'!N21</f>
        <v>0</v>
      </c>
      <c r="O25" s="8">
        <f>'Tabela wyników'!O21</f>
        <v>3</v>
      </c>
      <c r="P25" s="14">
        <f>'Tabela wyników'!P21</f>
        <v>12</v>
      </c>
      <c r="Q25" s="14">
        <f>'Tabela wyników'!Q21</f>
        <v>1</v>
      </c>
      <c r="R25" s="132">
        <f>'Tabela wyników'!R21</f>
        <v>0</v>
      </c>
      <c r="S25" s="13"/>
    </row>
    <row r="26" spans="1:19" ht="15.75" thickBot="1">
      <c r="A26" s="133" t="s">
        <v>30</v>
      </c>
      <c r="B26" s="134"/>
      <c r="C26" s="134"/>
      <c r="D26" s="135"/>
      <c r="E26" s="66"/>
      <c r="F26" s="67"/>
      <c r="G26" s="67"/>
      <c r="H26" s="67"/>
      <c r="I26" s="67">
        <f>SUM(I23:I25)</f>
        <v>775</v>
      </c>
      <c r="J26" s="67"/>
      <c r="K26" s="67"/>
      <c r="L26" s="67">
        <f>SUM(L23:L25)</f>
        <v>486</v>
      </c>
      <c r="M26" s="67"/>
      <c r="N26" s="68"/>
      <c r="O26" s="69"/>
      <c r="P26" s="70"/>
      <c r="Q26" s="70"/>
      <c r="R26" s="71"/>
      <c r="S26" s="13"/>
    </row>
    <row r="27" spans="1:19" ht="15.75" thickBot="1">
      <c r="A27" s="136" t="str">
        <f>'Tabela wyników'!A22</f>
        <v>6. Dobrzany</v>
      </c>
      <c r="B27" s="40">
        <f>'Tabela wyników'!B22</f>
        <v>16</v>
      </c>
      <c r="C27" s="37"/>
      <c r="D27" s="34" t="str">
        <f>'Tabela wyników'!D22</f>
        <v>Krzysztof Kopka</v>
      </c>
      <c r="E27" s="2">
        <f>'Tabela wyników'!E22</f>
        <v>60</v>
      </c>
      <c r="F27" s="3">
        <f>'Tabela wyników'!F22</f>
        <v>40</v>
      </c>
      <c r="G27" s="3">
        <f>'Tabela wyników'!G22</f>
        <v>35</v>
      </c>
      <c r="H27" s="3">
        <f>'Tabela wyników'!H22</f>
        <v>10</v>
      </c>
      <c r="I27" s="15">
        <f>'Tabela wyników'!I22</f>
        <v>145</v>
      </c>
      <c r="J27" s="3">
        <f>'Tabela wyników'!J22</f>
        <v>35</v>
      </c>
      <c r="K27" s="3">
        <f>'Tabela wyników'!K22</f>
        <v>50</v>
      </c>
      <c r="L27" s="15">
        <f>'Tabela wyników'!L22</f>
        <v>85</v>
      </c>
      <c r="M27" s="3">
        <f>'Tabela wyników'!M22</f>
        <v>230</v>
      </c>
      <c r="N27" s="127">
        <f>'Tabela wyników'!N22</f>
        <v>937</v>
      </c>
      <c r="O27" s="9">
        <f>'Tabela wyników'!O22</f>
        <v>69</v>
      </c>
      <c r="P27" s="25">
        <f>'Tabela wyników'!P22</f>
        <v>62</v>
      </c>
      <c r="Q27" s="25">
        <f>'Tabela wyników'!Q22</f>
        <v>70</v>
      </c>
      <c r="R27" s="130">
        <f>'Tabela wyników'!R22</f>
        <v>17</v>
      </c>
      <c r="S27" s="13"/>
    </row>
    <row r="28" spans="1:19" ht="15.75" thickBot="1">
      <c r="A28" s="137" t="str">
        <f>'Tabela wyników'!A23</f>
        <v>6. Dobrzany</v>
      </c>
      <c r="B28" s="40">
        <f>'Tabela wyników'!B23</f>
        <v>17</v>
      </c>
      <c r="C28" s="38"/>
      <c r="D28" s="35" t="str">
        <f>'Tabela wyników'!D23</f>
        <v>Michał Pieczyński</v>
      </c>
      <c r="E28" s="4">
        <f>'Tabela wyników'!E23</f>
        <v>75</v>
      </c>
      <c r="F28" s="1">
        <f>'Tabela wyników'!F23</f>
        <v>60</v>
      </c>
      <c r="G28" s="1">
        <f>'Tabela wyników'!G23</f>
        <v>35</v>
      </c>
      <c r="H28" s="1">
        <f>'Tabela wyników'!H23</f>
        <v>20</v>
      </c>
      <c r="I28" s="16">
        <f>'Tabela wyników'!I23</f>
        <v>190</v>
      </c>
      <c r="J28" s="1">
        <f>'Tabela wyników'!J23</f>
        <v>72</v>
      </c>
      <c r="K28" s="1">
        <f>'Tabela wyników'!K23</f>
        <v>87</v>
      </c>
      <c r="L28" s="16">
        <f>'Tabela wyników'!L23</f>
        <v>159</v>
      </c>
      <c r="M28" s="1">
        <f>'Tabela wyników'!M23</f>
        <v>349</v>
      </c>
      <c r="N28" s="128">
        <f>'Tabela wyników'!N23</f>
        <v>0</v>
      </c>
      <c r="O28" s="7">
        <f>'Tabela wyników'!O23</f>
        <v>43</v>
      </c>
      <c r="P28" s="10">
        <f>'Tabela wyników'!P23</f>
        <v>47</v>
      </c>
      <c r="Q28" s="10">
        <f>'Tabela wyników'!Q23</f>
        <v>22</v>
      </c>
      <c r="R28" s="131">
        <f>'Tabela wyników'!R23</f>
        <v>0</v>
      </c>
      <c r="S28" s="13"/>
    </row>
    <row r="29" spans="1:19" ht="15.75" thickBot="1">
      <c r="A29" s="138" t="str">
        <f>'Tabela wyników'!A24</f>
        <v>6. Dobrzany</v>
      </c>
      <c r="B29" s="40">
        <f>'Tabela wyników'!B24</f>
        <v>18</v>
      </c>
      <c r="C29" s="39"/>
      <c r="D29" s="36" t="str">
        <f>'Tabela wyników'!D24</f>
        <v>Marek Miazga</v>
      </c>
      <c r="E29" s="5">
        <f>'Tabela wyników'!E24</f>
        <v>70</v>
      </c>
      <c r="F29" s="6">
        <f>'Tabela wyników'!F24</f>
        <v>75</v>
      </c>
      <c r="G29" s="6">
        <f>'Tabela wyników'!G24</f>
        <v>45</v>
      </c>
      <c r="H29" s="6">
        <f>'Tabela wyników'!H24</f>
        <v>50</v>
      </c>
      <c r="I29" s="17">
        <f>'Tabela wyników'!$I$24</f>
        <v>240</v>
      </c>
      <c r="J29" s="6">
        <f>'Tabela wyników'!J24</f>
        <v>60</v>
      </c>
      <c r="K29" s="6">
        <f>'Tabela wyników'!K24</f>
        <v>58</v>
      </c>
      <c r="L29" s="17">
        <f>'Tabela wyników'!L24</f>
        <v>118</v>
      </c>
      <c r="M29" s="6">
        <f>'Tabela wyników'!M24</f>
        <v>358</v>
      </c>
      <c r="N29" s="129">
        <f>'Tabela wyników'!N24</f>
        <v>0</v>
      </c>
      <c r="O29" s="8">
        <f>'Tabela wyników'!O24</f>
        <v>37</v>
      </c>
      <c r="P29" s="14">
        <f>'Tabela wyników'!P24</f>
        <v>15</v>
      </c>
      <c r="Q29" s="14">
        <f>'Tabela wyników'!Q24</f>
        <v>58</v>
      </c>
      <c r="R29" s="132">
        <f>'Tabela wyników'!R24</f>
        <v>0</v>
      </c>
      <c r="S29" s="13"/>
    </row>
    <row r="30" spans="1:19" ht="15.75" thickBot="1">
      <c r="A30" s="133" t="s">
        <v>30</v>
      </c>
      <c r="B30" s="134"/>
      <c r="C30" s="134"/>
      <c r="D30" s="135"/>
      <c r="E30" s="66"/>
      <c r="F30" s="67"/>
      <c r="G30" s="67"/>
      <c r="H30" s="67"/>
      <c r="I30" s="67">
        <f>SUM(I27:I29)</f>
        <v>575</v>
      </c>
      <c r="J30" s="67"/>
      <c r="K30" s="67"/>
      <c r="L30" s="67">
        <f>SUM(L27:L29)</f>
        <v>362</v>
      </c>
      <c r="M30" s="67"/>
      <c r="N30" s="68"/>
      <c r="O30" s="69"/>
      <c r="P30" s="70"/>
      <c r="Q30" s="70"/>
      <c r="R30" s="71"/>
      <c r="S30" s="13"/>
    </row>
    <row r="31" spans="1:19" ht="15.75" thickBot="1">
      <c r="A31" s="136" t="str">
        <f>'Tabela wyników'!A25</f>
        <v>7. Drawno</v>
      </c>
      <c r="B31" s="40">
        <f>'Tabela wyników'!B25</f>
        <v>19</v>
      </c>
      <c r="C31" s="37"/>
      <c r="D31" s="34" t="str">
        <f>'Tabela wyników'!D25</f>
        <v>Mateusz Domagała</v>
      </c>
      <c r="E31" s="2">
        <f>'Tabela wyników'!E25</f>
        <v>90</v>
      </c>
      <c r="F31" s="3">
        <f>'Tabela wyników'!F25</f>
        <v>85</v>
      </c>
      <c r="G31" s="3">
        <f>'Tabela wyników'!G25</f>
        <v>50</v>
      </c>
      <c r="H31" s="3">
        <f>'Tabela wyników'!H25</f>
        <v>50</v>
      </c>
      <c r="I31" s="15">
        <f>'Tabela wyników'!I25</f>
        <v>275</v>
      </c>
      <c r="J31" s="3">
        <f>'Tabela wyników'!J25</f>
        <v>89</v>
      </c>
      <c r="K31" s="3">
        <f>'Tabela wyników'!K25</f>
        <v>85</v>
      </c>
      <c r="L31" s="15">
        <f>'Tabela wyników'!L25</f>
        <v>174</v>
      </c>
      <c r="M31" s="3">
        <f>'Tabela wyników'!M25</f>
        <v>449</v>
      </c>
      <c r="N31" s="127">
        <f>'Tabela wyników'!N25</f>
        <v>1161</v>
      </c>
      <c r="O31" s="9">
        <f>'Tabela wyników'!O25</f>
        <v>1</v>
      </c>
      <c r="P31" s="25">
        <f>'Tabela wyników'!P25</f>
        <v>2</v>
      </c>
      <c r="Q31" s="25">
        <f>'Tabela wyników'!Q25</f>
        <v>4</v>
      </c>
      <c r="R31" s="130">
        <f>'Tabela wyników'!R25</f>
        <v>5</v>
      </c>
      <c r="S31" s="13"/>
    </row>
    <row r="32" spans="1:19" ht="15.75" thickBot="1">
      <c r="A32" s="137" t="str">
        <f>'Tabela wyników'!A26</f>
        <v>7. Drawno</v>
      </c>
      <c r="B32" s="40">
        <f>'Tabela wyników'!B26</f>
        <v>20</v>
      </c>
      <c r="C32" s="38"/>
      <c r="D32" s="35" t="str">
        <f>'Tabela wyników'!D26</f>
        <v>Roman Grygorcewicz</v>
      </c>
      <c r="E32" s="4">
        <f>'Tabela wyników'!E26</f>
        <v>65</v>
      </c>
      <c r="F32" s="1">
        <f>'Tabela wyników'!F26</f>
        <v>70</v>
      </c>
      <c r="G32" s="1">
        <f>'Tabela wyników'!G26</f>
        <v>45</v>
      </c>
      <c r="H32" s="1">
        <f>'Tabela wyników'!H26</f>
        <v>30</v>
      </c>
      <c r="I32" s="16">
        <f>'Tabela wyników'!I26</f>
        <v>210</v>
      </c>
      <c r="J32" s="1">
        <f>'Tabela wyników'!J26</f>
        <v>53</v>
      </c>
      <c r="K32" s="1">
        <f>'Tabela wyników'!K26</f>
        <v>64</v>
      </c>
      <c r="L32" s="16">
        <f>'Tabela wyników'!L26</f>
        <v>117</v>
      </c>
      <c r="M32" s="1">
        <f>'Tabela wyników'!M26</f>
        <v>327</v>
      </c>
      <c r="N32" s="128">
        <f>'Tabela wyników'!N26</f>
        <v>0</v>
      </c>
      <c r="O32" s="7">
        <f>'Tabela wyników'!O26</f>
        <v>48</v>
      </c>
      <c r="P32" s="10">
        <f>'Tabela wyników'!P26</f>
        <v>35</v>
      </c>
      <c r="Q32" s="10">
        <f>'Tabela wyników'!Q26</f>
        <v>59</v>
      </c>
      <c r="R32" s="131">
        <f>'Tabela wyników'!R26</f>
        <v>0</v>
      </c>
      <c r="S32" s="13"/>
    </row>
    <row r="33" spans="1:19" ht="15.75" thickBot="1">
      <c r="A33" s="138" t="str">
        <f>'Tabela wyników'!A27</f>
        <v>7. Drawno</v>
      </c>
      <c r="B33" s="40">
        <f>'Tabela wyników'!B27</f>
        <v>21</v>
      </c>
      <c r="C33" s="39"/>
      <c r="D33" s="36" t="str">
        <f>'Tabela wyników'!D27</f>
        <v>Janusz Sokołowski</v>
      </c>
      <c r="E33" s="5">
        <f>'Tabela wyników'!E27</f>
        <v>80</v>
      </c>
      <c r="F33" s="6">
        <f>'Tabela wyników'!F27</f>
        <v>75</v>
      </c>
      <c r="G33" s="6">
        <f>'Tabela wyników'!G27</f>
        <v>50</v>
      </c>
      <c r="H33" s="6">
        <f>'Tabela wyników'!H27</f>
        <v>35</v>
      </c>
      <c r="I33" s="17">
        <f>'Tabela wyników'!I27</f>
        <v>240</v>
      </c>
      <c r="J33" s="6">
        <f>'Tabela wyników'!J27</f>
        <v>61</v>
      </c>
      <c r="K33" s="6">
        <f>'Tabela wyników'!K27</f>
        <v>84</v>
      </c>
      <c r="L33" s="17">
        <f>'Tabela wyników'!L27</f>
        <v>145</v>
      </c>
      <c r="M33" s="6">
        <f>'Tabela wyników'!M27</f>
        <v>385</v>
      </c>
      <c r="N33" s="129">
        <f>'Tabela wyników'!N27</f>
        <v>0</v>
      </c>
      <c r="O33" s="8">
        <f>'Tabela wyników'!O27</f>
        <v>25</v>
      </c>
      <c r="P33" s="14">
        <f>'Tabela wyników'!P27</f>
        <v>15</v>
      </c>
      <c r="Q33" s="14">
        <f>'Tabela wyników'!Q27</f>
        <v>39</v>
      </c>
      <c r="R33" s="132">
        <f>'Tabela wyników'!R27</f>
        <v>0</v>
      </c>
      <c r="S33" s="13"/>
    </row>
    <row r="34" spans="1:19" ht="15.75" thickBot="1">
      <c r="A34" s="133" t="s">
        <v>30</v>
      </c>
      <c r="B34" s="134"/>
      <c r="C34" s="134"/>
      <c r="D34" s="135"/>
      <c r="E34" s="66"/>
      <c r="F34" s="67"/>
      <c r="G34" s="67"/>
      <c r="H34" s="67"/>
      <c r="I34" s="67">
        <f>SUM(I31:I33)</f>
        <v>725</v>
      </c>
      <c r="J34" s="67"/>
      <c r="K34" s="67"/>
      <c r="L34" s="67">
        <f>SUM(L31:L33)</f>
        <v>436</v>
      </c>
      <c r="M34" s="67"/>
      <c r="N34" s="68"/>
      <c r="O34" s="69"/>
      <c r="P34" s="70"/>
      <c r="Q34" s="70"/>
      <c r="R34" s="71"/>
      <c r="S34" s="13"/>
    </row>
    <row r="35" spans="1:19" ht="15.75" thickBot="1">
      <c r="A35" s="136" t="str">
        <f>'Tabela wyników'!A28</f>
        <v>8. Głusko</v>
      </c>
      <c r="B35" s="40">
        <f>'Tabela wyników'!B28</f>
        <v>22</v>
      </c>
      <c r="C35" s="37"/>
      <c r="D35" s="34" t="str">
        <f>'Tabela wyników'!D28</f>
        <v>Michał Barszczewski</v>
      </c>
      <c r="E35" s="2">
        <f>'Tabela wyników'!E28</f>
        <v>15</v>
      </c>
      <c r="F35" s="3">
        <f>'Tabela wyników'!F28</f>
        <v>50</v>
      </c>
      <c r="G35" s="3">
        <f>'Tabela wyników'!G28</f>
        <v>10</v>
      </c>
      <c r="H35" s="3">
        <f>'Tabela wyników'!H28</f>
        <v>0</v>
      </c>
      <c r="I35" s="15">
        <f>'Tabela wyników'!I28</f>
        <v>75</v>
      </c>
      <c r="J35" s="3">
        <f>'Tabela wyników'!J28</f>
        <v>27</v>
      </c>
      <c r="K35" s="3">
        <f>'Tabela wyników'!K28</f>
        <v>62</v>
      </c>
      <c r="L35" s="15">
        <f>'Tabela wyników'!$L$28</f>
        <v>89</v>
      </c>
      <c r="M35" s="3">
        <f>'Tabela wyników'!M28</f>
        <v>164</v>
      </c>
      <c r="N35" s="127">
        <f>'Tabela wyników'!N28</f>
        <v>765</v>
      </c>
      <c r="O35" s="9">
        <f>'Tabela wyników'!O28</f>
        <v>72</v>
      </c>
      <c r="P35" s="25">
        <f>'Tabela wyników'!P28</f>
        <v>72</v>
      </c>
      <c r="Q35" s="25">
        <f>'Tabela wyników'!Q28</f>
        <v>69</v>
      </c>
      <c r="R35" s="130">
        <f>'Tabela wyników'!R28</f>
        <v>22</v>
      </c>
      <c r="S35" s="13"/>
    </row>
    <row r="36" spans="1:19" ht="15.75" thickBot="1">
      <c r="A36" s="137" t="str">
        <f>'Tabela wyników'!A29</f>
        <v>8. Głusko</v>
      </c>
      <c r="B36" s="40">
        <f>'Tabela wyników'!B29</f>
        <v>23</v>
      </c>
      <c r="C36" s="38"/>
      <c r="D36" s="35" t="str">
        <f>'Tabela wyników'!D29</f>
        <v>Edward Drzewiecki</v>
      </c>
      <c r="E36" s="4">
        <f>'Tabela wyników'!E29</f>
        <v>60</v>
      </c>
      <c r="F36" s="1">
        <f>'Tabela wyników'!F29</f>
        <v>70</v>
      </c>
      <c r="G36" s="1">
        <f>'Tabela wyników'!G29</f>
        <v>30</v>
      </c>
      <c r="H36" s="1">
        <f>'Tabela wyników'!H29</f>
        <v>25</v>
      </c>
      <c r="I36" s="16">
        <f>'Tabela wyników'!I29</f>
        <v>185</v>
      </c>
      <c r="J36" s="1">
        <f>'Tabela wyników'!J29</f>
        <v>54</v>
      </c>
      <c r="K36" s="1">
        <f>'Tabela wyników'!K29</f>
        <v>78</v>
      </c>
      <c r="L36" s="16">
        <f>'Tabela wyników'!L29</f>
        <v>132</v>
      </c>
      <c r="M36" s="1">
        <f>'Tabela wyników'!M29</f>
        <v>317</v>
      </c>
      <c r="N36" s="128">
        <f>'Tabela wyników'!N29</f>
        <v>0</v>
      </c>
      <c r="O36" s="7">
        <f>'Tabela wyników'!O29</f>
        <v>49</v>
      </c>
      <c r="P36" s="10">
        <f>'Tabela wyników'!P29</f>
        <v>51</v>
      </c>
      <c r="Q36" s="10">
        <f>'Tabela wyników'!Q29</f>
        <v>47</v>
      </c>
      <c r="R36" s="131">
        <f>'Tabela wyników'!R29</f>
        <v>0</v>
      </c>
      <c r="S36" s="13"/>
    </row>
    <row r="37" spans="1:19" ht="15.75" thickBot="1">
      <c r="A37" s="138" t="str">
        <f>'Tabela wyników'!A30</f>
        <v>8. Głusko</v>
      </c>
      <c r="B37" s="40">
        <f>'Tabela wyników'!B30</f>
        <v>24</v>
      </c>
      <c r="C37" s="39"/>
      <c r="D37" s="36" t="str">
        <f>'Tabela wyników'!D30</f>
        <v>Wiesław Wasilewski</v>
      </c>
      <c r="E37" s="5">
        <f>'Tabela wyników'!E30</f>
        <v>70</v>
      </c>
      <c r="F37" s="6">
        <f>'Tabela wyników'!F30</f>
        <v>70</v>
      </c>
      <c r="G37" s="6">
        <f>'Tabela wyników'!G30</f>
        <v>50</v>
      </c>
      <c r="H37" s="6">
        <f>'Tabela wyników'!H30</f>
        <v>10</v>
      </c>
      <c r="I37" s="17">
        <f>'Tabela wyników'!I30</f>
        <v>200</v>
      </c>
      <c r="J37" s="6">
        <f>'Tabela wyników'!J30</f>
        <v>22</v>
      </c>
      <c r="K37" s="6">
        <f>'Tabela wyników'!K30</f>
        <v>62</v>
      </c>
      <c r="L37" s="17">
        <f>'Tabela wyników'!L30</f>
        <v>84</v>
      </c>
      <c r="M37" s="6">
        <f>'Tabela wyników'!M30</f>
        <v>284</v>
      </c>
      <c r="N37" s="129">
        <f>'Tabela wyników'!N30</f>
        <v>0</v>
      </c>
      <c r="O37" s="8">
        <f>'Tabela wyników'!O30</f>
        <v>61</v>
      </c>
      <c r="P37" s="14">
        <f>'Tabela wyników'!P30</f>
        <v>42</v>
      </c>
      <c r="Q37" s="14">
        <f>'Tabela wyników'!Q30</f>
        <v>71</v>
      </c>
      <c r="R37" s="132">
        <f>'Tabela wyników'!R30</f>
        <v>0</v>
      </c>
      <c r="S37" s="13"/>
    </row>
    <row r="38" spans="1:19" ht="15.75" thickBot="1">
      <c r="A38" s="133" t="s">
        <v>30</v>
      </c>
      <c r="B38" s="134"/>
      <c r="C38" s="134"/>
      <c r="D38" s="135"/>
      <c r="E38" s="66"/>
      <c r="F38" s="67"/>
      <c r="G38" s="67"/>
      <c r="H38" s="67"/>
      <c r="I38" s="67">
        <f>SUM(I35:I37)</f>
        <v>460</v>
      </c>
      <c r="J38" s="67"/>
      <c r="K38" s="67"/>
      <c r="L38" s="67">
        <f>SUM(L35:L37)</f>
        <v>305</v>
      </c>
      <c r="M38" s="67"/>
      <c r="N38" s="68"/>
      <c r="O38" s="69"/>
      <c r="P38" s="70"/>
      <c r="Q38" s="70"/>
      <c r="R38" s="71"/>
      <c r="S38" s="13"/>
    </row>
    <row r="39" spans="1:19" ht="15.75" thickBot="1">
      <c r="A39" s="136" t="str">
        <f>'Tabela wyników'!A31</f>
        <v>9. Gryfice</v>
      </c>
      <c r="B39" s="40">
        <f>'Tabela wyników'!B31</f>
        <v>25</v>
      </c>
      <c r="C39" s="37"/>
      <c r="D39" s="34" t="str">
        <f>'Tabela wyników'!D31</f>
        <v>Mirosław Jarosik</v>
      </c>
      <c r="E39" s="2">
        <f>'Tabela wyników'!E31</f>
        <v>55</v>
      </c>
      <c r="F39" s="3">
        <f>'Tabela wyników'!F31</f>
        <v>50</v>
      </c>
      <c r="G39" s="3">
        <f>'Tabela wyników'!G31</f>
        <v>25</v>
      </c>
      <c r="H39" s="3">
        <f>'Tabela wyników'!H31</f>
        <v>35</v>
      </c>
      <c r="I39" s="15">
        <f>'Tabela wyników'!$I$31</f>
        <v>165</v>
      </c>
      <c r="J39" s="3">
        <f>'Tabela wyników'!J31</f>
        <v>33</v>
      </c>
      <c r="K39" s="3">
        <f>'Tabela wyników'!K31</f>
        <v>75</v>
      </c>
      <c r="L39" s="15">
        <f>'Tabela wyników'!L31</f>
        <v>108</v>
      </c>
      <c r="M39" s="3">
        <f>'Tabela wyników'!M31</f>
        <v>273</v>
      </c>
      <c r="N39" s="127">
        <f>'Tabela wyników'!N31</f>
        <v>1108</v>
      </c>
      <c r="O39" s="9">
        <f>'Tabela wyników'!O31</f>
        <v>63</v>
      </c>
      <c r="P39" s="25">
        <f>'Tabela wyników'!P31</f>
        <v>58</v>
      </c>
      <c r="Q39" s="25">
        <f>'Tabela wyników'!Q31</f>
        <v>65</v>
      </c>
      <c r="R39" s="130">
        <f>'Tabela wyników'!R31</f>
        <v>9</v>
      </c>
      <c r="S39" s="13"/>
    </row>
    <row r="40" spans="1:19" ht="15.75" thickBot="1">
      <c r="A40" s="137" t="str">
        <f>'Tabela wyników'!A32</f>
        <v>9. Gryfice</v>
      </c>
      <c r="B40" s="40">
        <f>'Tabela wyników'!B32</f>
        <v>26</v>
      </c>
      <c r="C40" s="38"/>
      <c r="D40" s="35" t="str">
        <f>'Tabela wyników'!D32</f>
        <v>Krzysztof Kwieciński</v>
      </c>
      <c r="E40" s="4">
        <f>'Tabela wyników'!E32</f>
        <v>75</v>
      </c>
      <c r="F40" s="1">
        <f>'Tabela wyników'!F32</f>
        <v>80</v>
      </c>
      <c r="G40" s="1">
        <f>'Tabela wyników'!G32</f>
        <v>50</v>
      </c>
      <c r="H40" s="1">
        <f>'Tabela wyników'!H32</f>
        <v>50</v>
      </c>
      <c r="I40" s="16">
        <f>'Tabela wyników'!I32</f>
        <v>255</v>
      </c>
      <c r="J40" s="1">
        <f>'Tabela wyników'!J32</f>
        <v>61</v>
      </c>
      <c r="K40" s="1">
        <f>'Tabela wyników'!K32</f>
        <v>95</v>
      </c>
      <c r="L40" s="16">
        <f>'Tabela wyników'!L32</f>
        <v>156</v>
      </c>
      <c r="M40" s="1">
        <f>'Tabela wyników'!M32</f>
        <v>411</v>
      </c>
      <c r="N40" s="128">
        <f>'Tabela wyników'!N32</f>
        <v>0</v>
      </c>
      <c r="O40" s="7">
        <f>'Tabela wyników'!O32</f>
        <v>10</v>
      </c>
      <c r="P40" s="10">
        <f>'Tabela wyników'!P32</f>
        <v>9</v>
      </c>
      <c r="Q40" s="10">
        <f>'Tabela wyników'!Q32</f>
        <v>27</v>
      </c>
      <c r="R40" s="131">
        <f>'Tabela wyników'!R32</f>
        <v>0</v>
      </c>
      <c r="S40" s="13"/>
    </row>
    <row r="41" spans="1:19" ht="15.75" thickBot="1">
      <c r="A41" s="138" t="str">
        <f>'Tabela wyników'!A33</f>
        <v>9. Gryfice</v>
      </c>
      <c r="B41" s="40">
        <f>'Tabela wyników'!B33</f>
        <v>27</v>
      </c>
      <c r="C41" s="39"/>
      <c r="D41" s="36" t="str">
        <f>'Tabela wyników'!D33</f>
        <v>Jacek Pokorski</v>
      </c>
      <c r="E41" s="5">
        <f>'Tabela wyników'!E33</f>
        <v>85</v>
      </c>
      <c r="F41" s="6">
        <f>'Tabela wyników'!F33</f>
        <v>80</v>
      </c>
      <c r="G41" s="6">
        <f>'Tabela wyników'!G33</f>
        <v>50</v>
      </c>
      <c r="H41" s="6">
        <f>'Tabela wyników'!H33</f>
        <v>50</v>
      </c>
      <c r="I41" s="17">
        <f>'Tabela wyników'!I33</f>
        <v>265</v>
      </c>
      <c r="J41" s="6">
        <f>'Tabela wyników'!J33</f>
        <v>70</v>
      </c>
      <c r="K41" s="6">
        <f>'Tabela wyników'!K33</f>
        <v>89</v>
      </c>
      <c r="L41" s="17">
        <f>'Tabela wyników'!L33</f>
        <v>159</v>
      </c>
      <c r="M41" s="6">
        <f>'Tabela wyników'!M33</f>
        <v>424</v>
      </c>
      <c r="N41" s="129">
        <f>'Tabela wyników'!N33</f>
        <v>0</v>
      </c>
      <c r="O41" s="8">
        <f>'Tabela wyników'!O33</f>
        <v>6</v>
      </c>
      <c r="P41" s="14">
        <f>'Tabela wyników'!P33</f>
        <v>7</v>
      </c>
      <c r="Q41" s="14">
        <f>'Tabela wyników'!Q33</f>
        <v>22</v>
      </c>
      <c r="R41" s="132">
        <f>'Tabela wyników'!R33</f>
        <v>0</v>
      </c>
      <c r="S41" s="13"/>
    </row>
    <row r="42" spans="1:19" ht="15.75" thickBot="1">
      <c r="A42" s="133" t="s">
        <v>30</v>
      </c>
      <c r="B42" s="134"/>
      <c r="C42" s="134"/>
      <c r="D42" s="135"/>
      <c r="E42" s="66"/>
      <c r="F42" s="67"/>
      <c r="G42" s="67"/>
      <c r="H42" s="67"/>
      <c r="I42" s="67">
        <f>SUM(I39:I41)</f>
        <v>685</v>
      </c>
      <c r="J42" s="67"/>
      <c r="K42" s="67"/>
      <c r="L42" s="67">
        <f>SUM(L39:L41)</f>
        <v>423</v>
      </c>
      <c r="M42" s="67"/>
      <c r="N42" s="68"/>
      <c r="O42" s="69"/>
      <c r="P42" s="70"/>
      <c r="Q42" s="70"/>
      <c r="R42" s="71"/>
      <c r="S42" s="13"/>
    </row>
    <row r="43" spans="1:19" ht="15.75" thickBot="1">
      <c r="A43" s="136" t="str">
        <f>'Tabela wyników'!A34</f>
        <v>10. Gryfino</v>
      </c>
      <c r="B43" s="40">
        <f>'Tabela wyników'!B34</f>
        <v>28</v>
      </c>
      <c r="C43" s="37"/>
      <c r="D43" s="34" t="str">
        <f>'Tabela wyników'!D34</f>
        <v>Bartosz Krzak</v>
      </c>
      <c r="E43" s="2">
        <f>'Tabela wyników'!E34</f>
        <v>35</v>
      </c>
      <c r="F43" s="3">
        <f>'Tabela wyników'!F34</f>
        <v>80</v>
      </c>
      <c r="G43" s="3">
        <f>'Tabela wyników'!G34</f>
        <v>50</v>
      </c>
      <c r="H43" s="3">
        <f>'Tabela wyników'!H34</f>
        <v>30</v>
      </c>
      <c r="I43" s="15">
        <f>'Tabela wyników'!I34</f>
        <v>195</v>
      </c>
      <c r="J43" s="3">
        <f>'Tabela wyników'!J34</f>
        <v>89</v>
      </c>
      <c r="K43" s="3">
        <f>'Tabela wyników'!K34</f>
        <v>77</v>
      </c>
      <c r="L43" s="15">
        <f>'Tabela wyników'!L34</f>
        <v>166</v>
      </c>
      <c r="M43" s="3">
        <f>'Tabela wyników'!M34</f>
        <v>361</v>
      </c>
      <c r="N43" s="127">
        <f>'Tabela wyników'!N34</f>
        <v>1025</v>
      </c>
      <c r="O43" s="9">
        <f>'Tabela wyników'!O34</f>
        <v>35</v>
      </c>
      <c r="P43" s="25">
        <f>'Tabela wyników'!P34</f>
        <v>44</v>
      </c>
      <c r="Q43" s="25">
        <f>'Tabela wyników'!Q34</f>
        <v>8</v>
      </c>
      <c r="R43" s="130">
        <f>'Tabela wyników'!R34</f>
        <v>11</v>
      </c>
      <c r="S43" s="13"/>
    </row>
    <row r="44" spans="1:19" ht="15.75" thickBot="1">
      <c r="A44" s="137" t="str">
        <f>'Tabela wyników'!A35</f>
        <v>10. Gryfino</v>
      </c>
      <c r="B44" s="40">
        <f>'Tabela wyników'!B35</f>
        <v>29</v>
      </c>
      <c r="C44" s="38"/>
      <c r="D44" s="35" t="str">
        <f>'Tabela wyników'!D35</f>
        <v>Marcin Łuczak</v>
      </c>
      <c r="E44" s="4">
        <f>'Tabela wyników'!E35</f>
        <v>60</v>
      </c>
      <c r="F44" s="1">
        <f>'Tabela wyników'!F35</f>
        <v>40</v>
      </c>
      <c r="G44" s="1">
        <f>'Tabela wyników'!G35</f>
        <v>40</v>
      </c>
      <c r="H44" s="1">
        <f>'Tabela wyników'!H35</f>
        <v>20</v>
      </c>
      <c r="I44" s="16">
        <f>'Tabela wyników'!I35</f>
        <v>160</v>
      </c>
      <c r="J44" s="1">
        <f>'Tabela wyników'!J35</f>
        <v>57</v>
      </c>
      <c r="K44" s="1">
        <f>'Tabela wyników'!K35</f>
        <v>81</v>
      </c>
      <c r="L44" s="16">
        <f>'Tabela wyników'!L35</f>
        <v>138</v>
      </c>
      <c r="M44" s="1">
        <f>'Tabela wyników'!M35</f>
        <v>298</v>
      </c>
      <c r="N44" s="128">
        <f>'Tabela wyników'!N35</f>
        <v>0</v>
      </c>
      <c r="O44" s="7">
        <f>'Tabela wyników'!O35</f>
        <v>53</v>
      </c>
      <c r="P44" s="10">
        <f>'Tabela wyników'!P35</f>
        <v>60</v>
      </c>
      <c r="Q44" s="10">
        <f>'Tabela wyników'!Q35</f>
        <v>45</v>
      </c>
      <c r="R44" s="131">
        <f>'Tabela wyników'!R35</f>
        <v>0</v>
      </c>
      <c r="S44" s="13"/>
    </row>
    <row r="45" spans="1:19" ht="15.75" thickBot="1">
      <c r="A45" s="138" t="str">
        <f>'Tabela wyników'!A36</f>
        <v>10. Gryfino</v>
      </c>
      <c r="B45" s="40">
        <f>'Tabela wyników'!B36</f>
        <v>30</v>
      </c>
      <c r="C45" s="39"/>
      <c r="D45" s="36" t="str">
        <f>'Tabela wyników'!D36</f>
        <v>Michał Stolarski</v>
      </c>
      <c r="E45" s="5">
        <f>'Tabela wyników'!E36</f>
        <v>55</v>
      </c>
      <c r="F45" s="6">
        <f>'Tabela wyników'!F36</f>
        <v>75</v>
      </c>
      <c r="G45" s="6">
        <f>'Tabela wyników'!G36</f>
        <v>40</v>
      </c>
      <c r="H45" s="6">
        <f>'Tabela wyników'!H36</f>
        <v>50</v>
      </c>
      <c r="I45" s="17">
        <f>'Tabela wyników'!I36</f>
        <v>220</v>
      </c>
      <c r="J45" s="6">
        <f>'Tabela wyników'!J36</f>
        <v>77</v>
      </c>
      <c r="K45" s="6">
        <f>'Tabela wyników'!K36</f>
        <v>69</v>
      </c>
      <c r="L45" s="17">
        <f>'Tabela wyników'!L36</f>
        <v>146</v>
      </c>
      <c r="M45" s="6">
        <f>'Tabela wyników'!M36</f>
        <v>366</v>
      </c>
      <c r="N45" s="129">
        <f>'Tabela wyników'!N36</f>
        <v>0</v>
      </c>
      <c r="O45" s="8">
        <f>'Tabela wyników'!O36</f>
        <v>33</v>
      </c>
      <c r="P45" s="14">
        <f>'Tabela wyników'!P36</f>
        <v>28</v>
      </c>
      <c r="Q45" s="14">
        <f>'Tabela wyników'!Q36</f>
        <v>37</v>
      </c>
      <c r="R45" s="132">
        <f>'Tabela wyników'!R36</f>
        <v>0</v>
      </c>
      <c r="S45" s="13"/>
    </row>
    <row r="46" spans="1:19" ht="15.75" thickBot="1">
      <c r="A46" s="133" t="s">
        <v>30</v>
      </c>
      <c r="B46" s="134"/>
      <c r="C46" s="134"/>
      <c r="D46" s="135"/>
      <c r="E46" s="66"/>
      <c r="F46" s="67"/>
      <c r="G46" s="67"/>
      <c r="H46" s="67"/>
      <c r="I46" s="67">
        <f>SUM(I43:I45)</f>
        <v>575</v>
      </c>
      <c r="J46" s="67"/>
      <c r="K46" s="67"/>
      <c r="L46" s="67">
        <f>SUM(L43:L45)</f>
        <v>450</v>
      </c>
      <c r="M46" s="67"/>
      <c r="N46" s="68"/>
      <c r="O46" s="69"/>
      <c r="P46" s="70"/>
      <c r="Q46" s="70"/>
      <c r="R46" s="71"/>
      <c r="S46" s="13"/>
    </row>
    <row r="47" spans="1:19" ht="15.75" thickBot="1">
      <c r="A47" s="136" t="str">
        <f>'Tabela wyników'!A37</f>
        <v>11. Kłodawa</v>
      </c>
      <c r="B47" s="40">
        <f>'Tabela wyników'!B37</f>
        <v>31</v>
      </c>
      <c r="C47" s="37"/>
      <c r="D47" s="34" t="str">
        <f>'Tabela wyników'!D37</f>
        <v>Ryszard Paszkowski</v>
      </c>
      <c r="E47" s="2">
        <f>'Tabela wyników'!E37</f>
        <v>30</v>
      </c>
      <c r="F47" s="3">
        <f>'Tabela wyników'!F37</f>
        <v>45</v>
      </c>
      <c r="G47" s="3">
        <f>'Tabela wyników'!G37</f>
        <v>25</v>
      </c>
      <c r="H47" s="3">
        <f>'Tabela wyników'!H37</f>
        <v>15</v>
      </c>
      <c r="I47" s="15">
        <f>'Tabela wyników'!I37</f>
        <v>115</v>
      </c>
      <c r="J47" s="3">
        <f>'Tabela wyników'!J37</f>
        <v>43</v>
      </c>
      <c r="K47" s="3">
        <f>'Tabela wyników'!K37</f>
        <v>82</v>
      </c>
      <c r="L47" s="15">
        <f>'Tabela wyników'!L37</f>
        <v>125</v>
      </c>
      <c r="M47" s="3">
        <f>'Tabela wyników'!M37</f>
        <v>240</v>
      </c>
      <c r="N47" s="127">
        <f>'Tabela wyników'!N37</f>
        <v>950</v>
      </c>
      <c r="O47" s="9">
        <f>'Tabela wyników'!O37</f>
        <v>66</v>
      </c>
      <c r="P47" s="25">
        <f>'Tabela wyników'!P37</f>
        <v>68</v>
      </c>
      <c r="Q47" s="25">
        <f>'Tabela wyników'!Q37</f>
        <v>53</v>
      </c>
      <c r="R47" s="130">
        <f>'Tabela wyników'!R37</f>
        <v>16</v>
      </c>
    </row>
    <row r="48" spans="1:19" ht="15.75" thickBot="1">
      <c r="A48" s="137" t="str">
        <f>'Tabela wyników'!A38</f>
        <v>11. Kłodawa</v>
      </c>
      <c r="B48" s="40">
        <f>'Tabela wyników'!B38</f>
        <v>32</v>
      </c>
      <c r="C48" s="38"/>
      <c r="D48" s="35" t="str">
        <f>'Tabela wyników'!D38</f>
        <v>Rufin Marysiok</v>
      </c>
      <c r="E48" s="4">
        <f>'Tabela wyników'!E38</f>
        <v>60</v>
      </c>
      <c r="F48" s="1">
        <f>'Tabela wyników'!F38</f>
        <v>70</v>
      </c>
      <c r="G48" s="1">
        <f>'Tabela wyników'!G38</f>
        <v>40</v>
      </c>
      <c r="H48" s="1">
        <f>'Tabela wyników'!H38</f>
        <v>45</v>
      </c>
      <c r="I48" s="16">
        <f>'Tabela wyników'!I38</f>
        <v>215</v>
      </c>
      <c r="J48" s="1">
        <f>'Tabela wyników'!J38</f>
        <v>65</v>
      </c>
      <c r="K48" s="1">
        <f>'Tabela wyników'!K38</f>
        <v>90</v>
      </c>
      <c r="L48" s="16">
        <f>'Tabela wyników'!L38</f>
        <v>155</v>
      </c>
      <c r="M48" s="1">
        <f>'Tabela wyników'!M38</f>
        <v>370</v>
      </c>
      <c r="N48" s="128">
        <f>'Tabela wyników'!N38</f>
        <v>0</v>
      </c>
      <c r="O48" s="7">
        <f>'Tabela wyników'!O38</f>
        <v>29</v>
      </c>
      <c r="P48" s="10">
        <f>'Tabela wyników'!P38</f>
        <v>30</v>
      </c>
      <c r="Q48" s="10">
        <f>'Tabela wyników'!Q38</f>
        <v>29</v>
      </c>
      <c r="R48" s="131">
        <f>'Tabela wyników'!R38</f>
        <v>0</v>
      </c>
    </row>
    <row r="49" spans="1:18" ht="15.75" thickBot="1">
      <c r="A49" s="138" t="str">
        <f>'Tabela wyników'!A39</f>
        <v>11. Kłodawa</v>
      </c>
      <c r="B49" s="40">
        <f>'Tabela wyników'!B39</f>
        <v>33</v>
      </c>
      <c r="C49" s="39"/>
      <c r="D49" s="36" t="str">
        <f>'Tabela wyników'!D39</f>
        <v>Tadeusz Szyszko</v>
      </c>
      <c r="E49" s="5">
        <f>'Tabela wyników'!E39</f>
        <v>65</v>
      </c>
      <c r="F49" s="6">
        <f>'Tabela wyników'!F39</f>
        <v>50</v>
      </c>
      <c r="G49" s="6">
        <f>'Tabela wyników'!G39</f>
        <v>45</v>
      </c>
      <c r="H49" s="6">
        <f>'Tabela wyników'!H39</f>
        <v>35</v>
      </c>
      <c r="I49" s="17">
        <f>'Tabela wyników'!I39</f>
        <v>195</v>
      </c>
      <c r="J49" s="6">
        <f>'Tabela wyników'!J39</f>
        <v>50</v>
      </c>
      <c r="K49" s="6">
        <f>'Tabela wyników'!K39</f>
        <v>95</v>
      </c>
      <c r="L49" s="17">
        <f>'Tabela wyników'!L39</f>
        <v>145</v>
      </c>
      <c r="M49" s="6">
        <f>'Tabela wyników'!M39</f>
        <v>340</v>
      </c>
      <c r="N49" s="129">
        <f>'Tabela wyników'!N39</f>
        <v>0</v>
      </c>
      <c r="O49" s="8">
        <f>'Tabela wyników'!O39</f>
        <v>44</v>
      </c>
      <c r="P49" s="14">
        <f>'Tabela wyników'!P39</f>
        <v>44</v>
      </c>
      <c r="Q49" s="14">
        <f>'Tabela wyników'!Q39</f>
        <v>39</v>
      </c>
      <c r="R49" s="132">
        <f>'Tabela wyników'!R39</f>
        <v>0</v>
      </c>
    </row>
    <row r="50" spans="1:18" ht="15.75" thickBot="1">
      <c r="A50" s="133" t="s">
        <v>30</v>
      </c>
      <c r="B50" s="134"/>
      <c r="C50" s="134"/>
      <c r="D50" s="135"/>
      <c r="E50" s="66"/>
      <c r="F50" s="67"/>
      <c r="G50" s="67"/>
      <c r="H50" s="67"/>
      <c r="I50" s="67">
        <f>SUM(I47:I49)</f>
        <v>525</v>
      </c>
      <c r="J50" s="67"/>
      <c r="K50" s="67"/>
      <c r="L50" s="67">
        <f>SUM(L47:L49)</f>
        <v>425</v>
      </c>
      <c r="M50" s="67"/>
      <c r="N50" s="68"/>
      <c r="O50" s="69"/>
      <c r="P50" s="70"/>
      <c r="Q50" s="70"/>
      <c r="R50" s="71"/>
    </row>
    <row r="51" spans="1:18" ht="15.75" thickBot="1">
      <c r="A51" s="136" t="str">
        <f>'Tabela wyników'!A40</f>
        <v>12. Mieszkowice</v>
      </c>
      <c r="B51" s="40">
        <f>'Tabela wyników'!B40</f>
        <v>34</v>
      </c>
      <c r="C51" s="37"/>
      <c r="D51" s="34" t="str">
        <f>'Tabela wyników'!D40</f>
        <v>Grzegorz Kaczmarek</v>
      </c>
      <c r="E51" s="2">
        <f>'Tabela wyników'!E40</f>
        <v>75</v>
      </c>
      <c r="F51" s="3">
        <f>'Tabela wyników'!F40</f>
        <v>70</v>
      </c>
      <c r="G51" s="3">
        <f>'Tabela wyników'!G40</f>
        <v>45</v>
      </c>
      <c r="H51" s="3">
        <f>'Tabela wyników'!H40</f>
        <v>40</v>
      </c>
      <c r="I51" s="15">
        <f>'Tabela wyników'!I40</f>
        <v>230</v>
      </c>
      <c r="J51" s="3">
        <f>'Tabela wyników'!J40</f>
        <v>84</v>
      </c>
      <c r="K51" s="3">
        <f>'Tabela wyników'!K40</f>
        <v>93</v>
      </c>
      <c r="L51" s="15">
        <f>'Tabela wyników'!L40</f>
        <v>177</v>
      </c>
      <c r="M51" s="3">
        <f>'Tabela wyników'!M40</f>
        <v>407</v>
      </c>
      <c r="N51" s="127">
        <f>'Tabela wyników'!N40</f>
        <v>1232</v>
      </c>
      <c r="O51" s="9">
        <f>'Tabela wyników'!O40</f>
        <v>12</v>
      </c>
      <c r="P51" s="25">
        <f>'Tabela wyników'!P40</f>
        <v>23</v>
      </c>
      <c r="Q51" s="25">
        <f>'Tabela wyników'!Q40</f>
        <v>3</v>
      </c>
      <c r="R51" s="130">
        <f>'Tabela wyników'!R40</f>
        <v>3</v>
      </c>
    </row>
    <row r="52" spans="1:18" ht="15.75" thickBot="1">
      <c r="A52" s="137" t="str">
        <f>'Tabela wyników'!A41</f>
        <v>12. Mieszkowice</v>
      </c>
      <c r="B52" s="40">
        <f>'Tabela wyników'!B41</f>
        <v>35</v>
      </c>
      <c r="C52" s="38"/>
      <c r="D52" s="35" t="str">
        <f>'Tabela wyników'!D41</f>
        <v>Piotr Kołakowski</v>
      </c>
      <c r="E52" s="4">
        <f>'Tabela wyników'!E41</f>
        <v>70</v>
      </c>
      <c r="F52" s="1">
        <f>'Tabela wyników'!F41</f>
        <v>85</v>
      </c>
      <c r="G52" s="1">
        <f>'Tabela wyników'!G41</f>
        <v>40</v>
      </c>
      <c r="H52" s="1">
        <f>'Tabela wyników'!H41</f>
        <v>30</v>
      </c>
      <c r="I52" s="16">
        <f>'Tabela wyników'!I41</f>
        <v>225</v>
      </c>
      <c r="J52" s="1">
        <f>'Tabela wyników'!J41</f>
        <v>70</v>
      </c>
      <c r="K52" s="1">
        <f>'Tabela wyników'!K41</f>
        <v>95</v>
      </c>
      <c r="L52" s="16">
        <f>'Tabela wyników'!L41</f>
        <v>165</v>
      </c>
      <c r="M52" s="1">
        <f>'Tabela wyników'!M41</f>
        <v>390</v>
      </c>
      <c r="N52" s="128">
        <f>'Tabela wyników'!N41</f>
        <v>0</v>
      </c>
      <c r="O52" s="7">
        <f>'Tabela wyników'!O41</f>
        <v>21</v>
      </c>
      <c r="P52" s="10">
        <f>'Tabela wyników'!P41</f>
        <v>26</v>
      </c>
      <c r="Q52" s="10">
        <f>'Tabela wyników'!Q41</f>
        <v>10</v>
      </c>
      <c r="R52" s="131">
        <f>'Tabela wyników'!R41</f>
        <v>0</v>
      </c>
    </row>
    <row r="53" spans="1:18" ht="15.75" thickBot="1">
      <c r="A53" s="138" t="str">
        <f>'Tabela wyników'!A42</f>
        <v>12. Mieszkowice</v>
      </c>
      <c r="B53" s="40">
        <f>'Tabela wyników'!B42</f>
        <v>36</v>
      </c>
      <c r="C53" s="39"/>
      <c r="D53" s="36" t="str">
        <f>'Tabela wyników'!D42</f>
        <v>Michał Kotowicz</v>
      </c>
      <c r="E53" s="5">
        <f>'Tabela wyników'!E42</f>
        <v>80</v>
      </c>
      <c r="F53" s="6">
        <f>'Tabela wyników'!F42</f>
        <v>100</v>
      </c>
      <c r="G53" s="6">
        <f>'Tabela wyników'!G42</f>
        <v>50</v>
      </c>
      <c r="H53" s="6">
        <f>'Tabela wyników'!H42</f>
        <v>45</v>
      </c>
      <c r="I53" s="17">
        <f>'Tabela wyników'!I42</f>
        <v>275</v>
      </c>
      <c r="J53" s="6">
        <f>'Tabela wyników'!J42</f>
        <v>69</v>
      </c>
      <c r="K53" s="6">
        <f>'Tabela wyników'!K42</f>
        <v>91</v>
      </c>
      <c r="L53" s="17">
        <f>'Tabela wyników'!L42</f>
        <v>160</v>
      </c>
      <c r="M53" s="6">
        <f>'Tabela wyników'!M42</f>
        <v>435</v>
      </c>
      <c r="N53" s="129">
        <f>'Tabela wyników'!N42</f>
        <v>0</v>
      </c>
      <c r="O53" s="8">
        <f>'Tabela wyników'!O42</f>
        <v>3</v>
      </c>
      <c r="P53" s="14">
        <f>'Tabela wyników'!P42</f>
        <v>2</v>
      </c>
      <c r="Q53" s="14">
        <f>'Tabela wyników'!Q42</f>
        <v>20</v>
      </c>
      <c r="R53" s="132">
        <f>'Tabela wyników'!R42</f>
        <v>0</v>
      </c>
    </row>
    <row r="54" spans="1:18" ht="15.75" thickBot="1">
      <c r="A54" s="133" t="s">
        <v>30</v>
      </c>
      <c r="B54" s="134"/>
      <c r="C54" s="134"/>
      <c r="D54" s="135"/>
      <c r="E54" s="66"/>
      <c r="F54" s="67"/>
      <c r="G54" s="67"/>
      <c r="H54" s="67"/>
      <c r="I54" s="67">
        <f>SUM(I51:I53)</f>
        <v>730</v>
      </c>
      <c r="J54" s="67"/>
      <c r="K54" s="67"/>
      <c r="L54" s="67">
        <f>SUM(L51:L53)</f>
        <v>502</v>
      </c>
      <c r="M54" s="67"/>
      <c r="N54" s="68"/>
      <c r="O54" s="69"/>
      <c r="P54" s="70"/>
      <c r="Q54" s="70"/>
      <c r="R54" s="71"/>
    </row>
    <row r="55" spans="1:18" ht="15.75" thickBot="1">
      <c r="A55" s="136" t="str">
        <f>'Tabela wyników'!A43</f>
        <v>13. Międzychód</v>
      </c>
      <c r="B55" s="40">
        <f>'Tabela wyników'!B43</f>
        <v>37</v>
      </c>
      <c r="C55" s="37"/>
      <c r="D55" s="34" t="str">
        <f>'Tabela wyników'!D43</f>
        <v>Bartosz Szlachetka</v>
      </c>
      <c r="E55" s="2">
        <f>'Tabela wyników'!E43</f>
        <v>80</v>
      </c>
      <c r="F55" s="3">
        <f>'Tabela wyników'!F43</f>
        <v>60</v>
      </c>
      <c r="G55" s="3">
        <f>'Tabela wyników'!G43</f>
        <v>50</v>
      </c>
      <c r="H55" s="3">
        <f>'Tabela wyników'!H43</f>
        <v>50</v>
      </c>
      <c r="I55" s="15">
        <f>'Tabela wyników'!I43</f>
        <v>240</v>
      </c>
      <c r="J55" s="3">
        <f>'Tabela wyników'!J43</f>
        <v>76</v>
      </c>
      <c r="K55" s="3">
        <f>'Tabela wyników'!K43</f>
        <v>87</v>
      </c>
      <c r="L55" s="15">
        <f>'Tabela wyników'!L43</f>
        <v>163</v>
      </c>
      <c r="M55" s="3">
        <f>'Tabela wyników'!M43</f>
        <v>403</v>
      </c>
      <c r="N55" s="127">
        <f>'Tabela wyników'!N43</f>
        <v>403</v>
      </c>
      <c r="O55" s="9">
        <f>'Tabela wyników'!O43</f>
        <v>15</v>
      </c>
      <c r="P55" s="25">
        <f>'Tabela wyników'!P43</f>
        <v>15</v>
      </c>
      <c r="Q55" s="25">
        <f>'Tabela wyników'!Q43</f>
        <v>15</v>
      </c>
      <c r="R55" s="130">
        <f>'Tabela wyników'!R43</f>
        <v>25</v>
      </c>
    </row>
    <row r="56" spans="1:18" ht="15.75" thickBot="1">
      <c r="A56" s="137">
        <f>'Tabela wyników'!A44</f>
        <v>0</v>
      </c>
      <c r="B56" s="40">
        <f>'Tabela wyników'!B44</f>
        <v>0</v>
      </c>
      <c r="C56" s="38"/>
      <c r="D56" s="35">
        <f>'Tabela wyników'!D44</f>
        <v>0</v>
      </c>
      <c r="E56" s="4">
        <f>'Tabela wyników'!E44</f>
        <v>0</v>
      </c>
      <c r="F56" s="1">
        <f>'Tabela wyników'!F44</f>
        <v>0</v>
      </c>
      <c r="G56" s="1">
        <f>'Tabela wyników'!G44</f>
        <v>0</v>
      </c>
      <c r="H56" s="1">
        <f>'Tabela wyników'!H44</f>
        <v>0</v>
      </c>
      <c r="I56" s="16">
        <f>'Tabela wyników'!I44</f>
        <v>0</v>
      </c>
      <c r="J56" s="1">
        <f>'Tabela wyników'!J44</f>
        <v>0</v>
      </c>
      <c r="K56" s="1">
        <f>'Tabela wyników'!K44</f>
        <v>0</v>
      </c>
      <c r="L56" s="16">
        <f>'Tabela wyników'!L44</f>
        <v>0</v>
      </c>
      <c r="M56" s="1">
        <f>'Tabela wyników'!M44</f>
        <v>0</v>
      </c>
      <c r="N56" s="128">
        <f>'Tabela wyników'!N44</f>
        <v>0</v>
      </c>
      <c r="O56" s="7">
        <f>'Tabela wyników'!O44</f>
        <v>74</v>
      </c>
      <c r="P56" s="10">
        <f>'Tabela wyników'!P44</f>
        <v>74</v>
      </c>
      <c r="Q56" s="10">
        <f>'Tabela wyników'!Q44</f>
        <v>74</v>
      </c>
      <c r="R56" s="131">
        <f>'Tabela wyników'!R44</f>
        <v>0</v>
      </c>
    </row>
    <row r="57" spans="1:18" ht="15.75" thickBot="1">
      <c r="A57" s="138">
        <f>'Tabela wyników'!A45</f>
        <v>0</v>
      </c>
      <c r="B57" s="40">
        <f>'Tabela wyników'!B45</f>
        <v>0</v>
      </c>
      <c r="C57" s="39"/>
      <c r="D57" s="36">
        <f>'Tabela wyników'!D45</f>
        <v>0</v>
      </c>
      <c r="E57" s="5">
        <f>'Tabela wyników'!E45</f>
        <v>0</v>
      </c>
      <c r="F57" s="6">
        <f>'Tabela wyników'!F45</f>
        <v>0</v>
      </c>
      <c r="G57" s="6">
        <f>'Tabela wyników'!G45</f>
        <v>0</v>
      </c>
      <c r="H57" s="6">
        <f>'Tabela wyników'!H45</f>
        <v>0</v>
      </c>
      <c r="I57" s="17">
        <f>'Tabela wyników'!I45</f>
        <v>0</v>
      </c>
      <c r="J57" s="6">
        <f>'Tabela wyników'!J45</f>
        <v>0</v>
      </c>
      <c r="K57" s="6">
        <f>'Tabela wyników'!K45</f>
        <v>0</v>
      </c>
      <c r="L57" s="17">
        <f>'Tabela wyników'!L45</f>
        <v>0</v>
      </c>
      <c r="M57" s="6">
        <f>'Tabela wyników'!M45</f>
        <v>0</v>
      </c>
      <c r="N57" s="129">
        <f>'Tabela wyników'!N45</f>
        <v>0</v>
      </c>
      <c r="O57" s="8">
        <f>'Tabela wyników'!O45</f>
        <v>74</v>
      </c>
      <c r="P57" s="14">
        <f>'Tabela wyników'!P45</f>
        <v>74</v>
      </c>
      <c r="Q57" s="14">
        <f>'Tabela wyników'!Q45</f>
        <v>74</v>
      </c>
      <c r="R57" s="132">
        <f>'Tabela wyników'!R45</f>
        <v>0</v>
      </c>
    </row>
    <row r="58" spans="1:18" ht="15.75" thickBot="1">
      <c r="A58" s="133" t="s">
        <v>30</v>
      </c>
      <c r="B58" s="134"/>
      <c r="C58" s="134"/>
      <c r="D58" s="135"/>
      <c r="E58" s="66"/>
      <c r="F58" s="67"/>
      <c r="G58" s="67"/>
      <c r="H58" s="67"/>
      <c r="I58" s="67">
        <f>SUM(I55:I57)</f>
        <v>240</v>
      </c>
      <c r="J58" s="67"/>
      <c r="K58" s="67"/>
      <c r="L58" s="67">
        <f>SUM(L55:L57)</f>
        <v>163</v>
      </c>
      <c r="M58" s="67"/>
      <c r="N58" s="68"/>
      <c r="O58" s="69"/>
      <c r="P58" s="70"/>
      <c r="Q58" s="70"/>
      <c r="R58" s="71"/>
    </row>
    <row r="59" spans="1:18" ht="15.75" thickBot="1">
      <c r="A59" s="136" t="str">
        <f>'Tabela wyników'!A46</f>
        <v>14. Międzyrzecz</v>
      </c>
      <c r="B59" s="40">
        <f>'Tabela wyników'!B46</f>
        <v>38</v>
      </c>
      <c r="C59" s="37"/>
      <c r="D59" s="34" t="str">
        <f>'Tabela wyników'!D46</f>
        <v>Marcin Pacia</v>
      </c>
      <c r="E59" s="2">
        <f>'Tabela wyników'!E46</f>
        <v>80</v>
      </c>
      <c r="F59" s="3">
        <f>'Tabela wyników'!F46</f>
        <v>75</v>
      </c>
      <c r="G59" s="3">
        <f>'Tabela wyników'!G46</f>
        <v>50</v>
      </c>
      <c r="H59" s="3">
        <f>'Tabela wyników'!H46</f>
        <v>15</v>
      </c>
      <c r="I59" s="15">
        <f>'Tabela wyników'!I46</f>
        <v>220</v>
      </c>
      <c r="J59" s="3">
        <f>'Tabela wyników'!J46</f>
        <v>74</v>
      </c>
      <c r="K59" s="3">
        <f>'Tabela wyników'!K46</f>
        <v>92</v>
      </c>
      <c r="L59" s="15">
        <f>'Tabela wyników'!L46</f>
        <v>166</v>
      </c>
      <c r="M59" s="3">
        <f>'Tabela wyników'!M46</f>
        <v>386</v>
      </c>
      <c r="N59" s="127">
        <f>'Tabela wyników'!N46</f>
        <v>987</v>
      </c>
      <c r="O59" s="9">
        <f>'Tabela wyników'!O46</f>
        <v>23</v>
      </c>
      <c r="P59" s="25">
        <f>'Tabela wyników'!P46</f>
        <v>28</v>
      </c>
      <c r="Q59" s="25">
        <f>'Tabela wyników'!Q46</f>
        <v>8</v>
      </c>
      <c r="R59" s="130">
        <f>'Tabela wyników'!R46</f>
        <v>14</v>
      </c>
    </row>
    <row r="60" spans="1:18" ht="15.75" thickBot="1">
      <c r="A60" s="137" t="str">
        <f>'Tabela wyników'!A47</f>
        <v>14. Międzyrzecz</v>
      </c>
      <c r="B60" s="40">
        <f>'Tabela wyników'!B47</f>
        <v>39</v>
      </c>
      <c r="C60" s="38"/>
      <c r="D60" s="35" t="str">
        <f>'Tabela wyników'!D47</f>
        <v>Stanisław Pastuszyński</v>
      </c>
      <c r="E60" s="4">
        <f>'Tabela wyników'!E47</f>
        <v>50</v>
      </c>
      <c r="F60" s="1">
        <f>'Tabela wyników'!F47</f>
        <v>60</v>
      </c>
      <c r="G60" s="1">
        <f>'Tabela wyników'!G47</f>
        <v>25</v>
      </c>
      <c r="H60" s="1">
        <f>'Tabela wyników'!H47</f>
        <v>35</v>
      </c>
      <c r="I60" s="16">
        <f>'Tabela wyników'!I47</f>
        <v>170</v>
      </c>
      <c r="J60" s="1">
        <f>'Tabela wyników'!J47</f>
        <v>47</v>
      </c>
      <c r="K60" s="1">
        <f>'Tabela wyników'!K47</f>
        <v>73</v>
      </c>
      <c r="L60" s="16">
        <f>'Tabela wyników'!L47</f>
        <v>120</v>
      </c>
      <c r="M60" s="1">
        <f>'Tabela wyników'!M47</f>
        <v>290</v>
      </c>
      <c r="N60" s="128">
        <f>'Tabela wyników'!N47</f>
        <v>0</v>
      </c>
      <c r="O60" s="7">
        <f>'Tabela wyników'!O47</f>
        <v>55</v>
      </c>
      <c r="P60" s="10">
        <f>'Tabela wyników'!P47</f>
        <v>55</v>
      </c>
      <c r="Q60" s="10">
        <f>'Tabela wyników'!Q47</f>
        <v>56</v>
      </c>
      <c r="R60" s="131">
        <f>'Tabela wyników'!R47</f>
        <v>0</v>
      </c>
    </row>
    <row r="61" spans="1:18" ht="15.75" thickBot="1">
      <c r="A61" s="138" t="str">
        <f>'Tabela wyników'!A48</f>
        <v>14. Międzyrzecz</v>
      </c>
      <c r="B61" s="40">
        <f>'Tabela wyników'!B48</f>
        <v>40</v>
      </c>
      <c r="C61" s="39"/>
      <c r="D61" s="36" t="str">
        <f>'Tabela wyników'!D48</f>
        <v>Wiesław Szymaszek</v>
      </c>
      <c r="E61" s="5">
        <f>'Tabela wyników'!E48</f>
        <v>55</v>
      </c>
      <c r="F61" s="6">
        <f>'Tabela wyników'!F48</f>
        <v>50</v>
      </c>
      <c r="G61" s="6">
        <f>'Tabela wyników'!G48</f>
        <v>50</v>
      </c>
      <c r="H61" s="6">
        <f>'Tabela wyników'!H48</f>
        <v>25</v>
      </c>
      <c r="I61" s="17">
        <f>'Tabela wyników'!I48</f>
        <v>180</v>
      </c>
      <c r="J61" s="6">
        <f>'Tabela wyników'!J48</f>
        <v>57</v>
      </c>
      <c r="K61" s="6">
        <f>'Tabela wyników'!K48</f>
        <v>74</v>
      </c>
      <c r="L61" s="17">
        <f>'Tabela wyników'!L48</f>
        <v>131</v>
      </c>
      <c r="M61" s="6">
        <f>'Tabela wyników'!M48</f>
        <v>311</v>
      </c>
      <c r="N61" s="129">
        <f>'Tabela wyników'!N48</f>
        <v>0</v>
      </c>
      <c r="O61" s="8">
        <f>'Tabela wyników'!O48</f>
        <v>50</v>
      </c>
      <c r="P61" s="14">
        <f>'Tabela wyników'!P48</f>
        <v>52</v>
      </c>
      <c r="Q61" s="14">
        <f>'Tabela wyników'!Q48</f>
        <v>49</v>
      </c>
      <c r="R61" s="132">
        <f>'Tabela wyników'!R48</f>
        <v>0</v>
      </c>
    </row>
    <row r="62" spans="1:18" ht="15.75" thickBot="1">
      <c r="A62" s="133" t="s">
        <v>30</v>
      </c>
      <c r="B62" s="134"/>
      <c r="C62" s="134"/>
      <c r="D62" s="135"/>
      <c r="E62" s="66"/>
      <c r="F62" s="67"/>
      <c r="G62" s="67"/>
      <c r="H62" s="67"/>
      <c r="I62" s="67">
        <f>SUM(I59:I61)</f>
        <v>570</v>
      </c>
      <c r="J62" s="67"/>
      <c r="K62" s="67"/>
      <c r="L62" s="67">
        <f>SUM(L59:L61)</f>
        <v>417</v>
      </c>
      <c r="M62" s="67"/>
      <c r="N62" s="68"/>
      <c r="O62" s="69"/>
      <c r="P62" s="70"/>
      <c r="Q62" s="70"/>
      <c r="R62" s="71"/>
    </row>
    <row r="63" spans="1:18" ht="15.75" thickBot="1">
      <c r="A63" s="136" t="str">
        <f>'Tabela wyników'!A49</f>
        <v>15. Myślibórz</v>
      </c>
      <c r="B63" s="40">
        <f>'Tabela wyników'!B49</f>
        <v>41</v>
      </c>
      <c r="C63" s="37"/>
      <c r="D63" s="34" t="str">
        <f>'Tabela wyników'!D49</f>
        <v>Jacek Wolanicki</v>
      </c>
      <c r="E63" s="2">
        <f>'Tabela wyników'!E49</f>
        <v>30</v>
      </c>
      <c r="F63" s="3">
        <f>'Tabela wyników'!F49</f>
        <v>45</v>
      </c>
      <c r="G63" s="3">
        <f>'Tabela wyników'!G49</f>
        <v>30</v>
      </c>
      <c r="H63" s="3">
        <f>'Tabela wyników'!H49</f>
        <v>35</v>
      </c>
      <c r="I63" s="15">
        <f>'Tabela wyników'!I49</f>
        <v>140</v>
      </c>
      <c r="J63" s="3">
        <f>'Tabela wyników'!J49</f>
        <v>38</v>
      </c>
      <c r="K63" s="3">
        <f>'Tabela wyników'!K49</f>
        <v>86</v>
      </c>
      <c r="L63" s="15">
        <f>'Tabela wyników'!L49</f>
        <v>124</v>
      </c>
      <c r="M63" s="3">
        <f>'Tabela wyników'!M49</f>
        <v>264</v>
      </c>
      <c r="N63" s="127">
        <f>'Tabela wyników'!N49</f>
        <v>604</v>
      </c>
      <c r="O63" s="9">
        <f>'Tabela wyników'!O49</f>
        <v>64</v>
      </c>
      <c r="P63" s="25">
        <f>'Tabela wyników'!P49</f>
        <v>64</v>
      </c>
      <c r="Q63" s="25">
        <f>'Tabela wyników'!Q49</f>
        <v>54</v>
      </c>
      <c r="R63" s="130">
        <f>'Tabela wyników'!R49</f>
        <v>24</v>
      </c>
    </row>
    <row r="64" spans="1:18" ht="15.75" thickBot="1">
      <c r="A64" s="137" t="str">
        <f>'Tabela wyników'!A50</f>
        <v>15. Myślibórz</v>
      </c>
      <c r="B64" s="40">
        <f>'Tabela wyników'!B50</f>
        <v>42</v>
      </c>
      <c r="C64" s="38"/>
      <c r="D64" s="35" t="str">
        <f>'Tabela wyników'!D50</f>
        <v>Saturnin Sztuka</v>
      </c>
      <c r="E64" s="4">
        <f>'Tabela wyników'!E50</f>
        <v>15</v>
      </c>
      <c r="F64" s="1">
        <f>'Tabela wyników'!F50</f>
        <v>35</v>
      </c>
      <c r="G64" s="1">
        <f>'Tabela wyników'!G50</f>
        <v>35</v>
      </c>
      <c r="H64" s="1">
        <f>'Tabela wyników'!H50</f>
        <v>25</v>
      </c>
      <c r="I64" s="16">
        <f>'Tabela wyników'!I50</f>
        <v>110</v>
      </c>
      <c r="J64" s="1">
        <f>'Tabela wyników'!J50</f>
        <v>38</v>
      </c>
      <c r="K64" s="1">
        <f>'Tabela wyników'!K50</f>
        <v>73</v>
      </c>
      <c r="L64" s="16">
        <f>'Tabela wyników'!L50</f>
        <v>111</v>
      </c>
      <c r="M64" s="1">
        <f>'Tabela wyników'!M50</f>
        <v>221</v>
      </c>
      <c r="N64" s="128">
        <f>'Tabela wyników'!N50</f>
        <v>0</v>
      </c>
      <c r="O64" s="7">
        <f>'Tabela wyników'!O50</f>
        <v>70</v>
      </c>
      <c r="P64" s="10">
        <f>'Tabela wyników'!P50</f>
        <v>70</v>
      </c>
      <c r="Q64" s="10">
        <f>'Tabela wyników'!Q50</f>
        <v>64</v>
      </c>
      <c r="R64" s="131">
        <f>'Tabela wyników'!R50</f>
        <v>0</v>
      </c>
    </row>
    <row r="65" spans="1:18" ht="15.75" thickBot="1">
      <c r="A65" s="138" t="str">
        <f>'Tabela wyników'!A51</f>
        <v>15. Myślibórz</v>
      </c>
      <c r="B65" s="40">
        <f>'Tabela wyników'!B51</f>
        <v>43</v>
      </c>
      <c r="C65" s="39"/>
      <c r="D65" s="36" t="str">
        <f>'Tabela wyników'!D51</f>
        <v>Dawid Sadowski</v>
      </c>
      <c r="E65" s="5">
        <f>'Tabela wyników'!E51</f>
        <v>5</v>
      </c>
      <c r="F65" s="6">
        <f>'Tabela wyników'!F51</f>
        <v>0</v>
      </c>
      <c r="G65" s="6">
        <f>'Tabela wyników'!G51</f>
        <v>30</v>
      </c>
      <c r="H65" s="6">
        <f>'Tabela wyników'!H51</f>
        <v>0</v>
      </c>
      <c r="I65" s="17">
        <f>'Tabela wyników'!I51</f>
        <v>35</v>
      </c>
      <c r="J65" s="6">
        <f>'Tabela wyników'!J51</f>
        <v>23</v>
      </c>
      <c r="K65" s="6">
        <f>'Tabela wyników'!K51</f>
        <v>61</v>
      </c>
      <c r="L65" s="17">
        <f>'Tabela wyników'!L51</f>
        <v>84</v>
      </c>
      <c r="M65" s="6">
        <f>'Tabela wyników'!M51</f>
        <v>119</v>
      </c>
      <c r="N65" s="129">
        <f>'Tabela wyników'!N51</f>
        <v>0</v>
      </c>
      <c r="O65" s="8">
        <f>'Tabela wyników'!O51</f>
        <v>73</v>
      </c>
      <c r="P65" s="14">
        <f>'Tabela wyników'!P51</f>
        <v>73</v>
      </c>
      <c r="Q65" s="14">
        <f>'Tabela wyników'!Q51</f>
        <v>71</v>
      </c>
      <c r="R65" s="132">
        <f>'Tabela wyników'!R51</f>
        <v>0</v>
      </c>
    </row>
    <row r="66" spans="1:18" ht="15.75" thickBot="1">
      <c r="A66" s="133" t="s">
        <v>30</v>
      </c>
      <c r="B66" s="134"/>
      <c r="C66" s="134"/>
      <c r="D66" s="135"/>
      <c r="E66" s="66"/>
      <c r="F66" s="67"/>
      <c r="G66" s="67"/>
      <c r="H66" s="67"/>
      <c r="I66" s="67">
        <f>SUM(I63:I65)</f>
        <v>285</v>
      </c>
      <c r="J66" s="67"/>
      <c r="K66" s="67"/>
      <c r="L66" s="67">
        <f>SUM(L63:L65)</f>
        <v>319</v>
      </c>
      <c r="M66" s="67"/>
      <c r="N66" s="68"/>
      <c r="O66" s="69"/>
      <c r="P66" s="70"/>
      <c r="Q66" s="70"/>
      <c r="R66" s="71"/>
    </row>
    <row r="67" spans="1:18" ht="15.75" thickBot="1">
      <c r="A67" s="136" t="str">
        <f>'Tabela wyników'!A52</f>
        <v>16. Nowogard</v>
      </c>
      <c r="B67" s="40">
        <f>'Tabela wyników'!B52</f>
        <v>44</v>
      </c>
      <c r="C67" s="37"/>
      <c r="D67" s="34" t="str">
        <f>'Tabela wyników'!D52</f>
        <v>Michał Dekański</v>
      </c>
      <c r="E67" s="2">
        <f>'Tabela wyników'!E52</f>
        <v>35</v>
      </c>
      <c r="F67" s="3">
        <f>'Tabela wyników'!F52</f>
        <v>55</v>
      </c>
      <c r="G67" s="3">
        <f>'Tabela wyników'!G52</f>
        <v>35</v>
      </c>
      <c r="H67" s="3">
        <f>'Tabela wyników'!H52</f>
        <v>20</v>
      </c>
      <c r="I67" s="15">
        <f>'Tabela wyników'!I52</f>
        <v>145</v>
      </c>
      <c r="J67" s="3">
        <f>'Tabela wyników'!J52</f>
        <v>68</v>
      </c>
      <c r="K67" s="3">
        <f>'Tabela wyników'!K52</f>
        <v>87</v>
      </c>
      <c r="L67" s="15">
        <f>'Tabela wyników'!L52</f>
        <v>155</v>
      </c>
      <c r="M67" s="3">
        <f>'Tabela wyników'!M52</f>
        <v>300</v>
      </c>
      <c r="N67" s="127">
        <f>'Tabela wyników'!N52</f>
        <v>927</v>
      </c>
      <c r="O67" s="9">
        <f>'Tabela wyników'!O52</f>
        <v>52</v>
      </c>
      <c r="P67" s="25">
        <f>'Tabela wyników'!P52</f>
        <v>62</v>
      </c>
      <c r="Q67" s="25">
        <f>'Tabela wyników'!Q52</f>
        <v>29</v>
      </c>
      <c r="R67" s="130">
        <f>'Tabela wyników'!R52</f>
        <v>18</v>
      </c>
    </row>
    <row r="68" spans="1:18" ht="15.75" thickBot="1">
      <c r="A68" s="137" t="str">
        <f>'Tabela wyników'!A53</f>
        <v>16. Nowogard</v>
      </c>
      <c r="B68" s="40">
        <f>'Tabela wyników'!B53</f>
        <v>45</v>
      </c>
      <c r="C68" s="38"/>
      <c r="D68" s="35" t="str">
        <f>'Tabela wyników'!D53</f>
        <v>Dariusz Skorupa</v>
      </c>
      <c r="E68" s="4">
        <f>'Tabela wyników'!E53</f>
        <v>45</v>
      </c>
      <c r="F68" s="1">
        <f>'Tabela wyników'!F53</f>
        <v>40</v>
      </c>
      <c r="G68" s="1">
        <f>'Tabela wyników'!G53</f>
        <v>30</v>
      </c>
      <c r="H68" s="1">
        <f>'Tabela wyników'!H53</f>
        <v>25</v>
      </c>
      <c r="I68" s="16">
        <f>'Tabela wyników'!I53</f>
        <v>140</v>
      </c>
      <c r="J68" s="1">
        <f>'Tabela wyników'!J53</f>
        <v>74</v>
      </c>
      <c r="K68" s="1">
        <f>'Tabela wyników'!K53</f>
        <v>75</v>
      </c>
      <c r="L68" s="16">
        <f>'Tabela wyników'!L53</f>
        <v>149</v>
      </c>
      <c r="M68" s="1">
        <f>'Tabela wyników'!M53</f>
        <v>289</v>
      </c>
      <c r="N68" s="128">
        <f>'Tabela wyników'!N53</f>
        <v>0</v>
      </c>
      <c r="O68" s="7">
        <f>'Tabela wyników'!O53</f>
        <v>56</v>
      </c>
      <c r="P68" s="10">
        <f>'Tabela wyników'!P53</f>
        <v>64</v>
      </c>
      <c r="Q68" s="10">
        <f>'Tabela wyników'!Q53</f>
        <v>34</v>
      </c>
      <c r="R68" s="131">
        <f>'Tabela wyników'!R53</f>
        <v>0</v>
      </c>
    </row>
    <row r="69" spans="1:18" ht="15.75" thickBot="1">
      <c r="A69" s="138" t="str">
        <f>'Tabela wyników'!A54</f>
        <v>16. Nowogard</v>
      </c>
      <c r="B69" s="40">
        <f>'Tabela wyników'!B54</f>
        <v>46</v>
      </c>
      <c r="C69" s="39"/>
      <c r="D69" s="36" t="str">
        <f>'Tabela wyników'!D54</f>
        <v>Waldemar Surma</v>
      </c>
      <c r="E69" s="5">
        <f>'Tabela wyników'!E54</f>
        <v>50</v>
      </c>
      <c r="F69" s="6">
        <f>'Tabela wyników'!F54</f>
        <v>70</v>
      </c>
      <c r="G69" s="6">
        <f>'Tabela wyników'!G54</f>
        <v>50</v>
      </c>
      <c r="H69" s="6">
        <f>'Tabela wyników'!H54</f>
        <v>25</v>
      </c>
      <c r="I69" s="17">
        <f>'Tabela wyników'!I54</f>
        <v>195</v>
      </c>
      <c r="J69" s="6">
        <f>'Tabela wyników'!J54</f>
        <v>59</v>
      </c>
      <c r="K69" s="6">
        <f>'Tabela wyników'!K54</f>
        <v>84</v>
      </c>
      <c r="L69" s="17">
        <f>'Tabela wyników'!L54</f>
        <v>143</v>
      </c>
      <c r="M69" s="6">
        <f>'Tabela wyników'!M54</f>
        <v>338</v>
      </c>
      <c r="N69" s="129">
        <f>'Tabela wyników'!N54</f>
        <v>0</v>
      </c>
      <c r="O69" s="8">
        <f>'Tabela wyników'!O54</f>
        <v>45</v>
      </c>
      <c r="P69" s="14">
        <f>'Tabela wyników'!P54</f>
        <v>44</v>
      </c>
      <c r="Q69" s="14">
        <f>'Tabela wyników'!Q54</f>
        <v>42</v>
      </c>
      <c r="R69" s="132">
        <f>'Tabela wyników'!R54</f>
        <v>0</v>
      </c>
    </row>
    <row r="70" spans="1:18" ht="15.75" thickBot="1">
      <c r="A70" s="133" t="s">
        <v>30</v>
      </c>
      <c r="B70" s="134"/>
      <c r="C70" s="134"/>
      <c r="D70" s="135"/>
      <c r="E70" s="66"/>
      <c r="F70" s="67"/>
      <c r="G70" s="67"/>
      <c r="H70" s="67"/>
      <c r="I70" s="67">
        <f>SUM(I67:I69)</f>
        <v>480</v>
      </c>
      <c r="J70" s="67"/>
      <c r="K70" s="67"/>
      <c r="L70" s="67">
        <f>SUM(L67:L69)</f>
        <v>447</v>
      </c>
      <c r="M70" s="67"/>
      <c r="N70" s="68"/>
      <c r="O70" s="69"/>
      <c r="P70" s="70"/>
      <c r="Q70" s="70"/>
      <c r="R70" s="71"/>
    </row>
    <row r="71" spans="1:18" ht="15.75" thickBot="1">
      <c r="A71" s="136" t="str">
        <f>'Tabela wyników'!A55</f>
        <v>17. Rokita</v>
      </c>
      <c r="B71" s="40">
        <f>'Tabela wyników'!B55</f>
        <v>47</v>
      </c>
      <c r="C71" s="37"/>
      <c r="D71" s="34" t="str">
        <f>'Tabela wyników'!D55</f>
        <v>Piotr Muth</v>
      </c>
      <c r="E71" s="2">
        <f>'Tabela wyników'!E55</f>
        <v>85</v>
      </c>
      <c r="F71" s="3">
        <f>'Tabela wyników'!F55</f>
        <v>70</v>
      </c>
      <c r="G71" s="3">
        <f>'Tabela wyników'!G55</f>
        <v>40</v>
      </c>
      <c r="H71" s="3">
        <f>'Tabela wyników'!H55</f>
        <v>40</v>
      </c>
      <c r="I71" s="15">
        <f>'Tabela wyników'!I55</f>
        <v>235</v>
      </c>
      <c r="J71" s="3">
        <f>'Tabela wyników'!J55</f>
        <v>59</v>
      </c>
      <c r="K71" s="3">
        <f>'Tabela wyników'!K55</f>
        <v>60</v>
      </c>
      <c r="L71" s="15">
        <f>'Tabela wyników'!L55</f>
        <v>119</v>
      </c>
      <c r="M71" s="3">
        <f>'Tabela wyników'!M55</f>
        <v>354</v>
      </c>
      <c r="N71" s="127">
        <f>'Tabela wyników'!N55</f>
        <v>354</v>
      </c>
      <c r="O71" s="9">
        <f>'Tabela wyników'!O55</f>
        <v>39</v>
      </c>
      <c r="P71" s="25">
        <f>'Tabela wyników'!P55</f>
        <v>20</v>
      </c>
      <c r="Q71" s="25">
        <f>'Tabela wyników'!Q55</f>
        <v>57</v>
      </c>
      <c r="R71" s="130">
        <f>'Tabela wyników'!R55</f>
        <v>26</v>
      </c>
    </row>
    <row r="72" spans="1:18" ht="15.75" thickBot="1">
      <c r="A72" s="137">
        <f>'Tabela wyników'!A56</f>
        <v>0</v>
      </c>
      <c r="B72" s="40">
        <f>'Tabela wyników'!B56</f>
        <v>0</v>
      </c>
      <c r="C72" s="38"/>
      <c r="D72" s="35">
        <f>'Tabela wyników'!D56</f>
        <v>0</v>
      </c>
      <c r="E72" s="4">
        <f>'Tabela wyników'!E56</f>
        <v>0</v>
      </c>
      <c r="F72" s="1">
        <f>'Tabela wyników'!F56</f>
        <v>0</v>
      </c>
      <c r="G72" s="1">
        <f>'Tabela wyników'!G56</f>
        <v>0</v>
      </c>
      <c r="H72" s="1">
        <f>'Tabela wyników'!H56</f>
        <v>0</v>
      </c>
      <c r="I72" s="16">
        <f>'Tabela wyników'!I56</f>
        <v>0</v>
      </c>
      <c r="J72" s="1">
        <f>'Tabela wyników'!J56</f>
        <v>0</v>
      </c>
      <c r="K72" s="1">
        <f>'Tabela wyników'!K56</f>
        <v>0</v>
      </c>
      <c r="L72" s="16">
        <f>'Tabela wyników'!L56</f>
        <v>0</v>
      </c>
      <c r="M72" s="1">
        <f>'Tabela wyników'!M56</f>
        <v>0</v>
      </c>
      <c r="N72" s="128">
        <f>'Tabela wyników'!N56</f>
        <v>0</v>
      </c>
      <c r="O72" s="7">
        <f>'Tabela wyników'!O56</f>
        <v>74</v>
      </c>
      <c r="P72" s="10">
        <f>'Tabela wyników'!P56</f>
        <v>74</v>
      </c>
      <c r="Q72" s="10">
        <f>'Tabela wyników'!Q56</f>
        <v>74</v>
      </c>
      <c r="R72" s="131">
        <f>'Tabela wyników'!R56</f>
        <v>0</v>
      </c>
    </row>
    <row r="73" spans="1:18" ht="15.75" thickBot="1">
      <c r="A73" s="138">
        <f>'Tabela wyników'!A57</f>
        <v>0</v>
      </c>
      <c r="B73" s="40">
        <f>'Tabela wyników'!B57</f>
        <v>0</v>
      </c>
      <c r="C73" s="39"/>
      <c r="D73" s="36">
        <f>'Tabela wyników'!D57</f>
        <v>0</v>
      </c>
      <c r="E73" s="5">
        <f>'Tabela wyników'!E57</f>
        <v>0</v>
      </c>
      <c r="F73" s="6">
        <f>'Tabela wyników'!F57</f>
        <v>0</v>
      </c>
      <c r="G73" s="6">
        <f>'Tabela wyników'!G57</f>
        <v>0</v>
      </c>
      <c r="H73" s="6">
        <f>'Tabela wyników'!H57</f>
        <v>0</v>
      </c>
      <c r="I73" s="17">
        <f>'Tabela wyników'!I57</f>
        <v>0</v>
      </c>
      <c r="J73" s="6">
        <f>'Tabela wyników'!J57</f>
        <v>0</v>
      </c>
      <c r="K73" s="6">
        <f>'Tabela wyników'!K57</f>
        <v>0</v>
      </c>
      <c r="L73" s="17">
        <f>'Tabela wyników'!L57</f>
        <v>0</v>
      </c>
      <c r="M73" s="6">
        <f>'Tabela wyników'!M57</f>
        <v>0</v>
      </c>
      <c r="N73" s="129">
        <f>'Tabela wyników'!N57</f>
        <v>0</v>
      </c>
      <c r="O73" s="8">
        <f>'Tabela wyników'!O57</f>
        <v>74</v>
      </c>
      <c r="P73" s="14">
        <f>'Tabela wyników'!P57</f>
        <v>74</v>
      </c>
      <c r="Q73" s="14">
        <f>'Tabela wyników'!Q57</f>
        <v>74</v>
      </c>
      <c r="R73" s="132">
        <f>'Tabela wyników'!R57</f>
        <v>0</v>
      </c>
    </row>
    <row r="74" spans="1:18" ht="15.75" thickBot="1">
      <c r="A74" s="133" t="s">
        <v>30</v>
      </c>
      <c r="B74" s="134"/>
      <c r="C74" s="134"/>
      <c r="D74" s="135"/>
      <c r="E74" s="66"/>
      <c r="F74" s="67"/>
      <c r="G74" s="67"/>
      <c r="H74" s="67"/>
      <c r="I74" s="67">
        <f>SUM(I71:I73)</f>
        <v>235</v>
      </c>
      <c r="J74" s="67"/>
      <c r="K74" s="67"/>
      <c r="L74" s="67">
        <f>SUM(L71:L73)</f>
        <v>119</v>
      </c>
      <c r="M74" s="67"/>
      <c r="N74" s="68"/>
      <c r="O74" s="69"/>
      <c r="P74" s="70"/>
      <c r="Q74" s="70"/>
      <c r="R74" s="71"/>
    </row>
    <row r="75" spans="1:18" ht="15.75" thickBot="1">
      <c r="A75" s="136" t="str">
        <f>'Tabela wyników'!A58</f>
        <v>18. Rzepin</v>
      </c>
      <c r="B75" s="40">
        <f>'Tabela wyników'!B58</f>
        <v>48</v>
      </c>
      <c r="C75" s="37"/>
      <c r="D75" s="34" t="str">
        <f>'Tabela wyników'!D58</f>
        <v>Piotr Brzózka</v>
      </c>
      <c r="E75" s="2">
        <f>'Tabela wyników'!E58</f>
        <v>75</v>
      </c>
      <c r="F75" s="3">
        <f>'Tabela wyników'!F58</f>
        <v>60</v>
      </c>
      <c r="G75" s="3">
        <f>'Tabela wyników'!G58</f>
        <v>40</v>
      </c>
      <c r="H75" s="3">
        <f>'Tabela wyników'!H58</f>
        <v>40</v>
      </c>
      <c r="I75" s="15">
        <f>'Tabela wyników'!I58</f>
        <v>215</v>
      </c>
      <c r="J75" s="3">
        <f>'Tabela wyników'!J58</f>
        <v>88</v>
      </c>
      <c r="K75" s="3">
        <f>'Tabela wyników'!K58</f>
        <v>81</v>
      </c>
      <c r="L75" s="15">
        <f>'Tabela wyników'!L58</f>
        <v>169</v>
      </c>
      <c r="M75" s="3">
        <f>'Tabela wyników'!M58</f>
        <v>384</v>
      </c>
      <c r="N75" s="127">
        <f>'Tabela wyników'!N58</f>
        <v>1215</v>
      </c>
      <c r="O75" s="9">
        <f>'Tabela wyników'!O58</f>
        <v>26</v>
      </c>
      <c r="P75" s="25">
        <f>'Tabela wyników'!P58</f>
        <v>30</v>
      </c>
      <c r="Q75" s="25">
        <f>'Tabela wyników'!Q58</f>
        <v>7</v>
      </c>
      <c r="R75" s="130">
        <f>'Tabela wyników'!R58</f>
        <v>4</v>
      </c>
    </row>
    <row r="76" spans="1:18" ht="15.75" thickBot="1">
      <c r="A76" s="137" t="str">
        <f>'Tabela wyników'!A59</f>
        <v>18. Rzepin</v>
      </c>
      <c r="B76" s="40">
        <f>'Tabela wyników'!B59</f>
        <v>49</v>
      </c>
      <c r="C76" s="38"/>
      <c r="D76" s="35" t="str">
        <f>'Tabela wyników'!D59</f>
        <v>Marek Małecki</v>
      </c>
      <c r="E76" s="4">
        <f>'Tabela wyników'!E59</f>
        <v>80</v>
      </c>
      <c r="F76" s="1">
        <f>'Tabela wyników'!F59</f>
        <v>75</v>
      </c>
      <c r="G76" s="1">
        <f>'Tabela wyników'!G59</f>
        <v>45</v>
      </c>
      <c r="H76" s="1">
        <f>'Tabela wyników'!H59</f>
        <v>40</v>
      </c>
      <c r="I76" s="16">
        <f>'Tabela wyników'!I59</f>
        <v>240</v>
      </c>
      <c r="J76" s="1">
        <f>'Tabela wyników'!J59</f>
        <v>65</v>
      </c>
      <c r="K76" s="1">
        <f>'Tabela wyników'!K59</f>
        <v>91</v>
      </c>
      <c r="L76" s="16">
        <f>'Tabela wyników'!L59</f>
        <v>156</v>
      </c>
      <c r="M76" s="1">
        <f>'Tabela wyników'!M59</f>
        <v>396</v>
      </c>
      <c r="N76" s="128">
        <f>'Tabela wyników'!N59</f>
        <v>0</v>
      </c>
      <c r="O76" s="7">
        <f>'Tabela wyników'!O59</f>
        <v>19</v>
      </c>
      <c r="P76" s="10">
        <f>'Tabela wyników'!P59</f>
        <v>15</v>
      </c>
      <c r="Q76" s="10">
        <f>'Tabela wyników'!Q59</f>
        <v>27</v>
      </c>
      <c r="R76" s="131">
        <f>'Tabela wyników'!R59</f>
        <v>0</v>
      </c>
    </row>
    <row r="77" spans="1:18" ht="15.75" thickBot="1">
      <c r="A77" s="138" t="str">
        <f>'Tabela wyników'!A60</f>
        <v>18. Rzepin</v>
      </c>
      <c r="B77" s="40">
        <f>'Tabela wyników'!B60</f>
        <v>50</v>
      </c>
      <c r="C77" s="39"/>
      <c r="D77" s="36" t="str">
        <f>'Tabela wyników'!D60</f>
        <v>Bartosz Tomczak</v>
      </c>
      <c r="E77" s="5">
        <f>'Tabela wyników'!E60</f>
        <v>80</v>
      </c>
      <c r="F77" s="6">
        <f>'Tabela wyników'!F60</f>
        <v>90</v>
      </c>
      <c r="G77" s="6">
        <f>'Tabela wyników'!G60</f>
        <v>50</v>
      </c>
      <c r="H77" s="6">
        <f>'Tabela wyników'!H60</f>
        <v>50</v>
      </c>
      <c r="I77" s="17">
        <f>'Tabela wyników'!I60</f>
        <v>270</v>
      </c>
      <c r="J77" s="6">
        <f>'Tabela wyników'!J60</f>
        <v>76</v>
      </c>
      <c r="K77" s="6">
        <f>'Tabela wyników'!K60</f>
        <v>89</v>
      </c>
      <c r="L77" s="17">
        <f>'Tabela wyników'!L60</f>
        <v>165</v>
      </c>
      <c r="M77" s="6">
        <f>'Tabela wyników'!M60</f>
        <v>435</v>
      </c>
      <c r="N77" s="129">
        <f>'Tabela wyników'!N60</f>
        <v>0</v>
      </c>
      <c r="O77" s="8">
        <f>'Tabela wyników'!O60</f>
        <v>3</v>
      </c>
      <c r="P77" s="14">
        <f>'Tabela wyników'!P60</f>
        <v>5</v>
      </c>
      <c r="Q77" s="14">
        <f>'Tabela wyników'!Q60</f>
        <v>10</v>
      </c>
      <c r="R77" s="132">
        <f>'Tabela wyników'!R60</f>
        <v>0</v>
      </c>
    </row>
    <row r="78" spans="1:18" ht="15.75" thickBot="1">
      <c r="A78" s="133" t="s">
        <v>30</v>
      </c>
      <c r="B78" s="134"/>
      <c r="C78" s="134"/>
      <c r="D78" s="135"/>
      <c r="E78" s="66"/>
      <c r="F78" s="67"/>
      <c r="G78" s="67"/>
      <c r="H78" s="67"/>
      <c r="I78" s="67">
        <f>SUM(I75:I77)</f>
        <v>725</v>
      </c>
      <c r="J78" s="67"/>
      <c r="K78" s="67"/>
      <c r="L78" s="67">
        <f>SUM(L75:L77)</f>
        <v>490</v>
      </c>
      <c r="M78" s="67"/>
      <c r="N78" s="68"/>
      <c r="O78" s="69"/>
      <c r="P78" s="70"/>
      <c r="Q78" s="70"/>
      <c r="R78" s="71"/>
    </row>
    <row r="79" spans="1:18" ht="15.75" thickBot="1">
      <c r="A79" s="136" t="str">
        <f>'Tabela wyników'!A61</f>
        <v>19. Skwierzyna</v>
      </c>
      <c r="B79" s="40">
        <f>'Tabela wyników'!B61</f>
        <v>51</v>
      </c>
      <c r="C79" s="37"/>
      <c r="D79" s="34" t="str">
        <f>'Tabela wyników'!D61</f>
        <v>Tomasz Jackowski</v>
      </c>
      <c r="E79" s="2">
        <f>'Tabela wyników'!E61</f>
        <v>55</v>
      </c>
      <c r="F79" s="3">
        <f>'Tabela wyników'!F61</f>
        <v>50</v>
      </c>
      <c r="G79" s="3">
        <f>'Tabela wyników'!G61</f>
        <v>40</v>
      </c>
      <c r="H79" s="3">
        <f>'Tabela wyników'!H61</f>
        <v>30</v>
      </c>
      <c r="I79" s="15">
        <f>'Tabela wyników'!I61</f>
        <v>175</v>
      </c>
      <c r="J79" s="3">
        <f>'Tabela wyników'!J61</f>
        <v>49</v>
      </c>
      <c r="K79" s="3">
        <f>'Tabela wyników'!K61</f>
        <v>56</v>
      </c>
      <c r="L79" s="15">
        <f>'Tabela wyników'!L61</f>
        <v>105</v>
      </c>
      <c r="M79" s="3">
        <f>'Tabela wyników'!M61</f>
        <v>280</v>
      </c>
      <c r="N79" s="127">
        <f>'Tabela wyników'!N61</f>
        <v>918</v>
      </c>
      <c r="O79" s="9">
        <f>'Tabela wyników'!O61</f>
        <v>62</v>
      </c>
      <c r="P79" s="25">
        <f>'Tabela wyników'!P61</f>
        <v>53</v>
      </c>
      <c r="Q79" s="25">
        <f>'Tabela wyników'!Q61</f>
        <v>67</v>
      </c>
      <c r="R79" s="130">
        <f>'Tabela wyników'!R61</f>
        <v>19</v>
      </c>
    </row>
    <row r="80" spans="1:18" ht="15.75" thickBot="1">
      <c r="A80" s="137" t="str">
        <f>'Tabela wyników'!A62</f>
        <v>19. Skwierzyna</v>
      </c>
      <c r="B80" s="40">
        <f>'Tabela wyników'!B62</f>
        <v>52</v>
      </c>
      <c r="C80" s="38"/>
      <c r="D80" s="35" t="str">
        <f>'Tabela wyników'!D62</f>
        <v>Emil Kuzajewski</v>
      </c>
      <c r="E80" s="4">
        <f>'Tabela wyników'!E62</f>
        <v>30</v>
      </c>
      <c r="F80" s="1">
        <f>'Tabela wyników'!F62</f>
        <v>45</v>
      </c>
      <c r="G80" s="1">
        <f>'Tabela wyników'!G62</f>
        <v>20</v>
      </c>
      <c r="H80" s="1">
        <f>'Tabela wyników'!H62</f>
        <v>15</v>
      </c>
      <c r="I80" s="16">
        <f>'Tabela wyników'!I62</f>
        <v>110</v>
      </c>
      <c r="J80" s="1">
        <f>'Tabela wyników'!J62</f>
        <v>37</v>
      </c>
      <c r="K80" s="1">
        <f>'Tabela wyników'!K62</f>
        <v>84</v>
      </c>
      <c r="L80" s="16">
        <f>'Tabela wyników'!L62</f>
        <v>121</v>
      </c>
      <c r="M80" s="1">
        <f>'Tabela wyników'!M62</f>
        <v>231</v>
      </c>
      <c r="N80" s="128">
        <f>'Tabela wyników'!N62</f>
        <v>0</v>
      </c>
      <c r="O80" s="7">
        <f>'Tabela wyników'!O62</f>
        <v>68</v>
      </c>
      <c r="P80" s="10">
        <f>'Tabela wyników'!P62</f>
        <v>70</v>
      </c>
      <c r="Q80" s="10">
        <f>'Tabela wyników'!Q62</f>
        <v>55</v>
      </c>
      <c r="R80" s="131">
        <f>'Tabela wyników'!R62</f>
        <v>0</v>
      </c>
    </row>
    <row r="81" spans="1:18" ht="15.75" thickBot="1">
      <c r="A81" s="138" t="str">
        <f>'Tabela wyników'!A63</f>
        <v>19. Skwierzyna</v>
      </c>
      <c r="B81" s="40">
        <f>'Tabela wyników'!B63</f>
        <v>53</v>
      </c>
      <c r="C81" s="39"/>
      <c r="D81" s="36" t="str">
        <f>'Tabela wyników'!D63</f>
        <v>Michał Szlachetka</v>
      </c>
      <c r="E81" s="5">
        <f>'Tabela wyników'!E63</f>
        <v>70</v>
      </c>
      <c r="F81" s="6">
        <f>'Tabela wyników'!F63</f>
        <v>60</v>
      </c>
      <c r="G81" s="6">
        <f>'Tabela wyników'!G63</f>
        <v>45</v>
      </c>
      <c r="H81" s="6">
        <f>'Tabela wyników'!H63</f>
        <v>50</v>
      </c>
      <c r="I81" s="17">
        <f>'Tabela wyników'!I63</f>
        <v>225</v>
      </c>
      <c r="J81" s="6">
        <f>'Tabela wyników'!J63</f>
        <v>88</v>
      </c>
      <c r="K81" s="6">
        <f>'Tabela wyników'!K63</f>
        <v>94</v>
      </c>
      <c r="L81" s="17">
        <f>'Tabela wyników'!L63</f>
        <v>182</v>
      </c>
      <c r="M81" s="6">
        <f>'Tabela wyników'!M63</f>
        <v>407</v>
      </c>
      <c r="N81" s="129">
        <f>'Tabela wyników'!N63</f>
        <v>0</v>
      </c>
      <c r="O81" s="8">
        <f>'Tabela wyników'!O63</f>
        <v>12</v>
      </c>
      <c r="P81" s="14">
        <f>'Tabela wyników'!P63</f>
        <v>26</v>
      </c>
      <c r="Q81" s="14">
        <f>'Tabela wyników'!Q63</f>
        <v>2</v>
      </c>
      <c r="R81" s="132">
        <f>'Tabela wyników'!R63</f>
        <v>0</v>
      </c>
    </row>
    <row r="82" spans="1:18" ht="15.75" thickBot="1">
      <c r="A82" s="133" t="s">
        <v>30</v>
      </c>
      <c r="B82" s="134"/>
      <c r="C82" s="134"/>
      <c r="D82" s="135"/>
      <c r="E82" s="66"/>
      <c r="F82" s="67"/>
      <c r="G82" s="67"/>
      <c r="H82" s="67"/>
      <c r="I82" s="67">
        <f>SUM(I79:I81)</f>
        <v>510</v>
      </c>
      <c r="J82" s="67"/>
      <c r="K82" s="67"/>
      <c r="L82" s="67">
        <f>SUM(L79:L81)</f>
        <v>408</v>
      </c>
      <c r="M82" s="67"/>
      <c r="N82" s="68"/>
      <c r="O82" s="69"/>
      <c r="P82" s="70"/>
      <c r="Q82" s="70"/>
      <c r="R82" s="71"/>
    </row>
    <row r="83" spans="1:18" ht="15.75" thickBot="1">
      <c r="A83" s="136" t="str">
        <f>'Tabela wyników'!A64</f>
        <v>20. Smolarz</v>
      </c>
      <c r="B83" s="40">
        <f>'Tabela wyników'!B64</f>
        <v>54</v>
      </c>
      <c r="C83" s="37"/>
      <c r="D83" s="34" t="str">
        <f>'Tabela wyników'!D64</f>
        <v>Tomasz Karpiński</v>
      </c>
      <c r="E83" s="2">
        <f>'Tabela wyników'!E64</f>
        <v>75</v>
      </c>
      <c r="F83" s="3">
        <f>'Tabela wyników'!F64</f>
        <v>60</v>
      </c>
      <c r="G83" s="3">
        <f>'Tabela wyników'!G64</f>
        <v>35</v>
      </c>
      <c r="H83" s="3">
        <f>'Tabela wyników'!H64</f>
        <v>40</v>
      </c>
      <c r="I83" s="15">
        <f>'Tabela wyników'!I64</f>
        <v>210</v>
      </c>
      <c r="J83" s="3">
        <f>'Tabela wyników'!J64</f>
        <v>44</v>
      </c>
      <c r="K83" s="3">
        <f>'Tabela wyników'!K64</f>
        <v>84</v>
      </c>
      <c r="L83" s="15">
        <f>'Tabela wyników'!L64</f>
        <v>128</v>
      </c>
      <c r="M83" s="3">
        <f>'Tabela wyników'!M64</f>
        <v>338</v>
      </c>
      <c r="N83" s="127">
        <f>'Tabela wyników'!N64</f>
        <v>1091</v>
      </c>
      <c r="O83" s="9">
        <f>'Tabela wyników'!O64</f>
        <v>45</v>
      </c>
      <c r="P83" s="25">
        <f>'Tabela wyników'!P64</f>
        <v>35</v>
      </c>
      <c r="Q83" s="25">
        <f>'Tabela wyników'!Q64</f>
        <v>51</v>
      </c>
      <c r="R83" s="130">
        <f>'Tabela wyników'!R64</f>
        <v>10</v>
      </c>
    </row>
    <row r="84" spans="1:18" ht="15.75" thickBot="1">
      <c r="A84" s="137" t="str">
        <f>'Tabela wyników'!A65</f>
        <v>20. Smolarz</v>
      </c>
      <c r="B84" s="40">
        <f>'Tabela wyników'!B65</f>
        <v>55</v>
      </c>
      <c r="C84" s="38"/>
      <c r="D84" s="35" t="str">
        <f>'Tabela wyników'!D65</f>
        <v>Anna Stanecka</v>
      </c>
      <c r="E84" s="4">
        <f>'Tabela wyników'!E65</f>
        <v>65</v>
      </c>
      <c r="F84" s="1">
        <f>'Tabela wyników'!F65</f>
        <v>75</v>
      </c>
      <c r="G84" s="1">
        <f>'Tabela wyników'!G65</f>
        <v>45</v>
      </c>
      <c r="H84" s="1">
        <f>'Tabela wyników'!H65</f>
        <v>30</v>
      </c>
      <c r="I84" s="16">
        <f>'Tabela wyników'!I65</f>
        <v>215</v>
      </c>
      <c r="J84" s="1">
        <f>'Tabela wyników'!J65</f>
        <v>75</v>
      </c>
      <c r="K84" s="1">
        <f>'Tabela wyników'!K65</f>
        <v>79</v>
      </c>
      <c r="L84" s="16">
        <f>'Tabela wyników'!L65</f>
        <v>154</v>
      </c>
      <c r="M84" s="1">
        <f>'Tabela wyników'!M65</f>
        <v>369</v>
      </c>
      <c r="N84" s="128">
        <f>'Tabela wyników'!N65</f>
        <v>0</v>
      </c>
      <c r="O84" s="7">
        <f>'Tabela wyników'!O65</f>
        <v>30</v>
      </c>
      <c r="P84" s="10">
        <f>'Tabela wyników'!P65</f>
        <v>30</v>
      </c>
      <c r="Q84" s="10">
        <f>'Tabela wyników'!Q65</f>
        <v>31</v>
      </c>
      <c r="R84" s="131">
        <f>'Tabela wyników'!R65</f>
        <v>0</v>
      </c>
    </row>
    <row r="85" spans="1:18" ht="15.75" thickBot="1">
      <c r="A85" s="138" t="str">
        <f>'Tabela wyników'!A66</f>
        <v>20. Smolarz</v>
      </c>
      <c r="B85" s="40">
        <f>'Tabela wyników'!B66</f>
        <v>56</v>
      </c>
      <c r="C85" s="39"/>
      <c r="D85" s="36" t="str">
        <f>'Tabela wyników'!D66</f>
        <v>Gtrzegorz Staszak</v>
      </c>
      <c r="E85" s="5">
        <f>'Tabela wyników'!E66</f>
        <v>80</v>
      </c>
      <c r="F85" s="6">
        <f>'Tabela wyników'!F66</f>
        <v>85</v>
      </c>
      <c r="G85" s="6">
        <f>'Tabela wyników'!G66</f>
        <v>50</v>
      </c>
      <c r="H85" s="6">
        <f>'Tabela wyników'!H66</f>
        <v>40</v>
      </c>
      <c r="I85" s="17">
        <f>'Tabela wyników'!I66</f>
        <v>255</v>
      </c>
      <c r="J85" s="6">
        <f>'Tabela wyników'!J66</f>
        <v>53</v>
      </c>
      <c r="K85" s="6">
        <f>'Tabela wyników'!K66</f>
        <v>76</v>
      </c>
      <c r="L85" s="17">
        <f>'Tabela wyników'!L66</f>
        <v>129</v>
      </c>
      <c r="M85" s="6">
        <f>'Tabela wyników'!M66</f>
        <v>384</v>
      </c>
      <c r="N85" s="129">
        <f>'Tabela wyników'!N66</f>
        <v>0</v>
      </c>
      <c r="O85" s="8">
        <f>'Tabela wyników'!O66</f>
        <v>26</v>
      </c>
      <c r="P85" s="14">
        <f>'Tabela wyników'!P66</f>
        <v>9</v>
      </c>
      <c r="Q85" s="14">
        <f>'Tabela wyników'!Q66</f>
        <v>50</v>
      </c>
      <c r="R85" s="132">
        <f>'Tabela wyników'!R66</f>
        <v>0</v>
      </c>
    </row>
    <row r="86" spans="1:18" ht="15.75" thickBot="1">
      <c r="A86" s="133" t="s">
        <v>30</v>
      </c>
      <c r="B86" s="134"/>
      <c r="C86" s="134"/>
      <c r="D86" s="135"/>
      <c r="E86" s="66"/>
      <c r="F86" s="67"/>
      <c r="G86" s="67"/>
      <c r="H86" s="67"/>
      <c r="I86" s="67">
        <f>SUM(I83:I85)</f>
        <v>680</v>
      </c>
      <c r="J86" s="67"/>
      <c r="K86" s="67"/>
      <c r="L86" s="67">
        <f>SUM(L83:L85)</f>
        <v>411</v>
      </c>
      <c r="M86" s="67"/>
      <c r="N86" s="68"/>
      <c r="O86" s="69"/>
      <c r="P86" s="70"/>
      <c r="Q86" s="70"/>
      <c r="R86" s="71"/>
    </row>
    <row r="87" spans="1:18" ht="15.75" thickBot="1">
      <c r="A87" s="136" t="str">
        <f>'Tabela wyników'!A67</f>
        <v>21. Trzciel</v>
      </c>
      <c r="B87" s="40">
        <f>'Tabela wyników'!B67</f>
        <v>57</v>
      </c>
      <c r="C87" s="37"/>
      <c r="D87" s="34" t="str">
        <f>'Tabela wyników'!D67</f>
        <v>Roman Dębina</v>
      </c>
      <c r="E87" s="2">
        <f>'Tabela wyników'!E67</f>
        <v>65</v>
      </c>
      <c r="F87" s="3">
        <f>'Tabela wyników'!F67</f>
        <v>85</v>
      </c>
      <c r="G87" s="3">
        <f>'Tabela wyników'!G67</f>
        <v>50</v>
      </c>
      <c r="H87" s="3">
        <f>'Tabela wyników'!H67</f>
        <v>35</v>
      </c>
      <c r="I87" s="15">
        <f>'Tabela wyników'!I67</f>
        <v>235</v>
      </c>
      <c r="J87" s="3">
        <f>'Tabela wyników'!J67</f>
        <v>46</v>
      </c>
      <c r="K87" s="3">
        <f>'Tabela wyników'!K67</f>
        <v>82</v>
      </c>
      <c r="L87" s="15">
        <f>'Tabela wyników'!L67</f>
        <v>128</v>
      </c>
      <c r="M87" s="3">
        <f>'Tabela wyników'!M67</f>
        <v>363</v>
      </c>
      <c r="N87" s="127">
        <f>'Tabela wyników'!N67</f>
        <v>1118</v>
      </c>
      <c r="O87" s="9">
        <f>'Tabela wyników'!O67</f>
        <v>34</v>
      </c>
      <c r="P87" s="25">
        <f>'Tabela wyników'!P67</f>
        <v>20</v>
      </c>
      <c r="Q87" s="25">
        <f>'Tabela wyników'!Q67</f>
        <v>51</v>
      </c>
      <c r="R87" s="130">
        <f>'Tabela wyników'!R67</f>
        <v>8</v>
      </c>
    </row>
    <row r="88" spans="1:18" ht="15.75" thickBot="1">
      <c r="A88" s="137" t="str">
        <f>'Tabela wyników'!A68</f>
        <v>21. Trzciel</v>
      </c>
      <c r="B88" s="40">
        <f>'Tabela wyników'!B68</f>
        <v>58</v>
      </c>
      <c r="C88" s="38"/>
      <c r="D88" s="35" t="str">
        <f>'Tabela wyników'!D68</f>
        <v>Hubert Raj</v>
      </c>
      <c r="E88" s="4">
        <f>'Tabela wyników'!E68</f>
        <v>70</v>
      </c>
      <c r="F88" s="1">
        <f>'Tabela wyników'!F68</f>
        <v>60</v>
      </c>
      <c r="G88" s="1">
        <f>'Tabela wyników'!G68</f>
        <v>50</v>
      </c>
      <c r="H88" s="1">
        <f>'Tabela wyników'!H68</f>
        <v>30</v>
      </c>
      <c r="I88" s="16">
        <f>'Tabela wyników'!I68</f>
        <v>210</v>
      </c>
      <c r="J88" s="1">
        <f>'Tabela wyników'!J68</f>
        <v>75</v>
      </c>
      <c r="K88" s="1">
        <f>'Tabela wyników'!K68</f>
        <v>83</v>
      </c>
      <c r="L88" s="16">
        <f>'Tabela wyników'!L68</f>
        <v>158</v>
      </c>
      <c r="M88" s="1">
        <f>'Tabela wyników'!M68</f>
        <v>368</v>
      </c>
      <c r="N88" s="128">
        <f>'Tabela wyników'!N68</f>
        <v>0</v>
      </c>
      <c r="O88" s="7">
        <f>'Tabela wyników'!O68</f>
        <v>32</v>
      </c>
      <c r="P88" s="10">
        <f>'Tabela wyników'!P68</f>
        <v>35</v>
      </c>
      <c r="Q88" s="10">
        <f>'Tabela wyników'!Q68</f>
        <v>24</v>
      </c>
      <c r="R88" s="131">
        <f>'Tabela wyników'!R68</f>
        <v>0</v>
      </c>
    </row>
    <row r="89" spans="1:18" ht="15.75" thickBot="1">
      <c r="A89" s="138" t="str">
        <f>'Tabela wyników'!A69</f>
        <v>21. Trzciel</v>
      </c>
      <c r="B89" s="40">
        <f>'Tabela wyników'!B69</f>
        <v>59</v>
      </c>
      <c r="C89" s="39"/>
      <c r="D89" s="36" t="str">
        <f>'Tabela wyników'!D69</f>
        <v>Rafał Ślozowski</v>
      </c>
      <c r="E89" s="5">
        <f>'Tabela wyników'!E69</f>
        <v>65</v>
      </c>
      <c r="F89" s="6">
        <f>'Tabela wyników'!F69</f>
        <v>75</v>
      </c>
      <c r="G89" s="6">
        <f>'Tabela wyników'!G69</f>
        <v>40</v>
      </c>
      <c r="H89" s="6">
        <f>'Tabela wyników'!H69</f>
        <v>50</v>
      </c>
      <c r="I89" s="17">
        <f>'Tabela wyników'!I69</f>
        <v>230</v>
      </c>
      <c r="J89" s="6">
        <f>'Tabela wyników'!J69</f>
        <v>83</v>
      </c>
      <c r="K89" s="6">
        <f>'Tabela wyników'!K69</f>
        <v>74</v>
      </c>
      <c r="L89" s="17">
        <f>'Tabela wyników'!L69</f>
        <v>157</v>
      </c>
      <c r="M89" s="6">
        <f>'Tabela wyników'!M69</f>
        <v>387</v>
      </c>
      <c r="N89" s="129">
        <f>'Tabela wyników'!N69</f>
        <v>0</v>
      </c>
      <c r="O89" s="8">
        <f>'Tabela wyników'!O69</f>
        <v>22</v>
      </c>
      <c r="P89" s="14">
        <f>'Tabela wyników'!P69</f>
        <v>23</v>
      </c>
      <c r="Q89" s="14">
        <f>'Tabela wyników'!Q69</f>
        <v>26</v>
      </c>
      <c r="R89" s="132">
        <f>'Tabela wyników'!R69</f>
        <v>0</v>
      </c>
    </row>
    <row r="90" spans="1:18" ht="15.75" thickBot="1">
      <c r="A90" s="133" t="s">
        <v>30</v>
      </c>
      <c r="B90" s="134"/>
      <c r="C90" s="134"/>
      <c r="D90" s="135"/>
      <c r="E90" s="66"/>
      <c r="F90" s="67"/>
      <c r="G90" s="67"/>
      <c r="H90" s="67"/>
      <c r="I90" s="67">
        <f>SUM(I87:I89)</f>
        <v>675</v>
      </c>
      <c r="J90" s="67"/>
      <c r="K90" s="67"/>
      <c r="L90" s="67">
        <f>SUM(L87:L89)</f>
        <v>443</v>
      </c>
      <c r="M90" s="67"/>
      <c r="N90" s="68"/>
      <c r="O90" s="69"/>
      <c r="P90" s="70"/>
      <c r="Q90" s="70"/>
      <c r="R90" s="71"/>
    </row>
    <row r="91" spans="1:18" ht="15.75" thickBot="1">
      <c r="A91" s="136" t="str">
        <f>'Tabela wyników'!A70</f>
        <v>22. Trzebież</v>
      </c>
      <c r="B91" s="40">
        <f>'Tabela wyników'!B70</f>
        <v>60</v>
      </c>
      <c r="C91" s="37"/>
      <c r="D91" s="34" t="str">
        <f>'Tabela wyników'!D70</f>
        <v>Adam Ładak</v>
      </c>
      <c r="E91" s="2">
        <f>'Tabela wyników'!E70</f>
        <v>45</v>
      </c>
      <c r="F91" s="3">
        <f>'Tabela wyników'!F70</f>
        <v>60</v>
      </c>
      <c r="G91" s="3">
        <f>'Tabela wyników'!G70</f>
        <v>20</v>
      </c>
      <c r="H91" s="3">
        <f>'Tabela wyników'!H70</f>
        <v>40</v>
      </c>
      <c r="I91" s="15">
        <f>'Tabela wyników'!I70</f>
        <v>165</v>
      </c>
      <c r="J91" s="3">
        <f>'Tabela wyników'!J70</f>
        <v>59</v>
      </c>
      <c r="K91" s="3">
        <f>'Tabela wyników'!K70</f>
        <v>87</v>
      </c>
      <c r="L91" s="15">
        <f>'Tabela wyników'!L70</f>
        <v>146</v>
      </c>
      <c r="M91" s="3">
        <f>'Tabela wyników'!M70</f>
        <v>311</v>
      </c>
      <c r="N91" s="127">
        <f>'Tabela wyników'!N70</f>
        <v>990</v>
      </c>
      <c r="O91" s="9">
        <f>'Tabela wyników'!O70</f>
        <v>50</v>
      </c>
      <c r="P91" s="25">
        <f>'Tabela wyników'!P70</f>
        <v>58</v>
      </c>
      <c r="Q91" s="25">
        <f>'Tabela wyników'!Q70</f>
        <v>37</v>
      </c>
      <c r="R91" s="130">
        <f>'Tabela wyników'!R70</f>
        <v>13</v>
      </c>
    </row>
    <row r="92" spans="1:18" ht="15.75" thickBot="1">
      <c r="A92" s="137" t="str">
        <f>'Tabela wyników'!A71</f>
        <v>22. Trzebież</v>
      </c>
      <c r="B92" s="40">
        <f>'Tabela wyników'!B71</f>
        <v>61</v>
      </c>
      <c r="C92" s="38"/>
      <c r="D92" s="35" t="str">
        <f>'Tabela wyników'!D71</f>
        <v>Bartosz Miszczuk</v>
      </c>
      <c r="E92" s="4">
        <f>'Tabela wyników'!E71</f>
        <v>35</v>
      </c>
      <c r="F92" s="1">
        <f>'Tabela wyników'!F71</f>
        <v>60</v>
      </c>
      <c r="G92" s="1">
        <f>'Tabela wyników'!G71</f>
        <v>40</v>
      </c>
      <c r="H92" s="1">
        <f>'Tabela wyników'!H71</f>
        <v>35</v>
      </c>
      <c r="I92" s="16">
        <f>'Tabela wyników'!I71</f>
        <v>170</v>
      </c>
      <c r="J92" s="1">
        <f>'Tabela wyników'!J71</f>
        <v>58</v>
      </c>
      <c r="K92" s="1">
        <f>'Tabela wyników'!K71</f>
        <v>59</v>
      </c>
      <c r="L92" s="16">
        <f>'Tabela wyników'!L71</f>
        <v>117</v>
      </c>
      <c r="M92" s="1">
        <f>'Tabela wyników'!M71</f>
        <v>287</v>
      </c>
      <c r="N92" s="128">
        <f>'Tabela wyników'!N71</f>
        <v>0</v>
      </c>
      <c r="O92" s="7">
        <f>'Tabela wyników'!O71</f>
        <v>58</v>
      </c>
      <c r="P92" s="10">
        <f>'Tabela wyników'!P71</f>
        <v>55</v>
      </c>
      <c r="Q92" s="10">
        <f>'Tabela wyników'!Q71</f>
        <v>59</v>
      </c>
      <c r="R92" s="131">
        <f>'Tabela wyników'!R71</f>
        <v>0</v>
      </c>
    </row>
    <row r="93" spans="1:18" ht="15.75" thickBot="1">
      <c r="A93" s="138" t="str">
        <f>'Tabela wyników'!A72</f>
        <v>22. Trzebież</v>
      </c>
      <c r="B93" s="40">
        <f>'Tabela wyników'!B72</f>
        <v>62</v>
      </c>
      <c r="C93" s="39"/>
      <c r="D93" s="36" t="str">
        <f>'Tabela wyników'!D72</f>
        <v>Piotr Żołędziowski</v>
      </c>
      <c r="E93" s="5">
        <f>'Tabela wyników'!E72</f>
        <v>70</v>
      </c>
      <c r="F93" s="6">
        <f>'Tabela wyników'!F72</f>
        <v>65</v>
      </c>
      <c r="G93" s="6">
        <f>'Tabela wyników'!G72</f>
        <v>50</v>
      </c>
      <c r="H93" s="6">
        <f>'Tabela wyników'!H72</f>
        <v>45</v>
      </c>
      <c r="I93" s="17">
        <f>'Tabela wyników'!I72</f>
        <v>230</v>
      </c>
      <c r="J93" s="6">
        <f>'Tabela wyników'!J72</f>
        <v>74</v>
      </c>
      <c r="K93" s="6">
        <f>'Tabela wyników'!K72</f>
        <v>88</v>
      </c>
      <c r="L93" s="17">
        <f>'Tabela wyników'!L72</f>
        <v>162</v>
      </c>
      <c r="M93" s="6">
        <f>'Tabela wyników'!M72</f>
        <v>392</v>
      </c>
      <c r="N93" s="129">
        <f>'Tabela wyników'!N72</f>
        <v>0</v>
      </c>
      <c r="O93" s="8">
        <f>'Tabela wyników'!O72</f>
        <v>20</v>
      </c>
      <c r="P93" s="14">
        <f>'Tabela wyników'!P72</f>
        <v>23</v>
      </c>
      <c r="Q93" s="14">
        <f>'Tabela wyników'!Q72</f>
        <v>16</v>
      </c>
      <c r="R93" s="132">
        <f>'Tabela wyników'!R72</f>
        <v>0</v>
      </c>
    </row>
    <row r="94" spans="1:18" ht="15.75" thickBot="1">
      <c r="A94" s="133" t="s">
        <v>30</v>
      </c>
      <c r="B94" s="134"/>
      <c r="C94" s="134"/>
      <c r="D94" s="135"/>
      <c r="E94" s="66"/>
      <c r="F94" s="67"/>
      <c r="G94" s="67"/>
      <c r="H94" s="67"/>
      <c r="I94" s="67">
        <f>SUM(I91:I93)</f>
        <v>565</v>
      </c>
      <c r="J94" s="67"/>
      <c r="K94" s="67"/>
      <c r="L94" s="67">
        <f>SUM(L91:L93)</f>
        <v>425</v>
      </c>
      <c r="M94" s="67"/>
      <c r="N94" s="68"/>
      <c r="O94" s="69"/>
      <c r="P94" s="70"/>
      <c r="Q94" s="70"/>
      <c r="R94" s="71"/>
    </row>
    <row r="95" spans="1:18" ht="15.75" thickBot="1">
      <c r="A95" s="136" t="str">
        <f>'Tabela wyników'!A73</f>
        <v>23. Sulęcin</v>
      </c>
      <c r="B95" s="40">
        <f>'Tabela wyników'!B73</f>
        <v>63</v>
      </c>
      <c r="C95" s="37"/>
      <c r="D95" s="34" t="str">
        <f>'Tabela wyników'!D73</f>
        <v>Ryszard Farbotko</v>
      </c>
      <c r="E95" s="2">
        <f>'Tabela wyników'!E73</f>
        <v>20</v>
      </c>
      <c r="F95" s="3">
        <f>'Tabela wyników'!F73</f>
        <v>35</v>
      </c>
      <c r="G95" s="3">
        <f>'Tabela wyników'!G73</f>
        <v>20</v>
      </c>
      <c r="H95" s="3">
        <f>'Tabela wyników'!H73</f>
        <v>40</v>
      </c>
      <c r="I95" s="15">
        <f>'Tabela wyników'!I73</f>
        <v>115</v>
      </c>
      <c r="J95" s="3">
        <f>'Tabela wyników'!J73</f>
        <v>53</v>
      </c>
      <c r="K95" s="3">
        <f>'Tabela wyników'!K73</f>
        <v>64</v>
      </c>
      <c r="L95" s="15">
        <f>'Tabela wyników'!L73</f>
        <v>117</v>
      </c>
      <c r="M95" s="3">
        <f>'Tabela wyników'!M73</f>
        <v>232</v>
      </c>
      <c r="N95" s="127">
        <f>'Tabela wyników'!N73</f>
        <v>849</v>
      </c>
      <c r="O95" s="9">
        <f>'Tabela wyników'!O73</f>
        <v>67</v>
      </c>
      <c r="P95" s="25">
        <f>'Tabela wyników'!P73</f>
        <v>68</v>
      </c>
      <c r="Q95" s="25">
        <f>'Tabela wyników'!Q73</f>
        <v>59</v>
      </c>
      <c r="R95" s="130">
        <f>'Tabela wyników'!R73</f>
        <v>20</v>
      </c>
    </row>
    <row r="96" spans="1:18" ht="15.75" thickBot="1">
      <c r="A96" s="137" t="str">
        <f>'Tabela wyników'!A74</f>
        <v>23. Sulęcin</v>
      </c>
      <c r="B96" s="40">
        <f>'Tabela wyników'!B74</f>
        <v>64</v>
      </c>
      <c r="C96" s="38"/>
      <c r="D96" s="35" t="str">
        <f>'Tabela wyników'!D74</f>
        <v>Roman Lasota</v>
      </c>
      <c r="E96" s="4">
        <f>'Tabela wyników'!E74</f>
        <v>55</v>
      </c>
      <c r="F96" s="1">
        <f>'Tabela wyników'!F74</f>
        <v>45</v>
      </c>
      <c r="G96" s="1">
        <f>'Tabela wyników'!G74</f>
        <v>45</v>
      </c>
      <c r="H96" s="1">
        <f>'Tabela wyników'!H74</f>
        <v>30</v>
      </c>
      <c r="I96" s="16">
        <f>'Tabela wyników'!I74</f>
        <v>175</v>
      </c>
      <c r="J96" s="1">
        <f>'Tabela wyników'!J74</f>
        <v>27</v>
      </c>
      <c r="K96" s="1">
        <f>'Tabela wyników'!K74</f>
        <v>86</v>
      </c>
      <c r="L96" s="16">
        <f>'Tabela wyników'!L74</f>
        <v>113</v>
      </c>
      <c r="M96" s="1">
        <f>'Tabela wyników'!M74</f>
        <v>288</v>
      </c>
      <c r="N96" s="128">
        <f>'Tabela wyników'!N74</f>
        <v>0</v>
      </c>
      <c r="O96" s="7">
        <f>'Tabela wyników'!O74</f>
        <v>57</v>
      </c>
      <c r="P96" s="10">
        <f>'Tabela wyników'!P74</f>
        <v>53</v>
      </c>
      <c r="Q96" s="10">
        <f>'Tabela wyników'!Q74</f>
        <v>63</v>
      </c>
      <c r="R96" s="131">
        <f>'Tabela wyników'!R74</f>
        <v>0</v>
      </c>
    </row>
    <row r="97" spans="1:18" ht="15.75" thickBot="1">
      <c r="A97" s="138" t="str">
        <f>'Tabela wyników'!A75</f>
        <v>23. Sulęcin</v>
      </c>
      <c r="B97" s="40">
        <f>'Tabela wyników'!B75</f>
        <v>65</v>
      </c>
      <c r="C97" s="39"/>
      <c r="D97" s="36" t="str">
        <f>'Tabela wyników'!D75</f>
        <v>Artur Tutka</v>
      </c>
      <c r="E97" s="5">
        <f>'Tabela wyników'!E75</f>
        <v>70</v>
      </c>
      <c r="F97" s="6">
        <f>'Tabela wyników'!F75</f>
        <v>40</v>
      </c>
      <c r="G97" s="6">
        <f>'Tabela wyników'!G75</f>
        <v>45</v>
      </c>
      <c r="H97" s="6">
        <f>'Tabela wyników'!H75</f>
        <v>35</v>
      </c>
      <c r="I97" s="17">
        <f>'Tabela wyników'!I75</f>
        <v>190</v>
      </c>
      <c r="J97" s="6">
        <f>'Tabela wyników'!J75</f>
        <v>59</v>
      </c>
      <c r="K97" s="6">
        <f>'Tabela wyników'!K75</f>
        <v>80</v>
      </c>
      <c r="L97" s="17">
        <f>'Tabela wyników'!L75</f>
        <v>139</v>
      </c>
      <c r="M97" s="6">
        <f>'Tabela wyników'!M75</f>
        <v>329</v>
      </c>
      <c r="N97" s="129">
        <f>'Tabela wyników'!N75</f>
        <v>0</v>
      </c>
      <c r="O97" s="8">
        <f>'Tabela wyników'!O75</f>
        <v>47</v>
      </c>
      <c r="P97" s="14">
        <f>'Tabela wyników'!P75</f>
        <v>47</v>
      </c>
      <c r="Q97" s="14">
        <f>'Tabela wyników'!Q75</f>
        <v>44</v>
      </c>
      <c r="R97" s="132">
        <f>'Tabela wyników'!R75</f>
        <v>0</v>
      </c>
    </row>
    <row r="98" spans="1:18" ht="15.75" thickBot="1">
      <c r="A98" s="133" t="s">
        <v>30</v>
      </c>
      <c r="B98" s="134"/>
      <c r="C98" s="134"/>
      <c r="D98" s="135"/>
      <c r="E98" s="66"/>
      <c r="F98" s="67"/>
      <c r="G98" s="67"/>
      <c r="H98" s="67"/>
      <c r="I98" s="67">
        <f>SUM(I95:I97)</f>
        <v>480</v>
      </c>
      <c r="J98" s="67"/>
      <c r="K98" s="67"/>
      <c r="L98" s="67">
        <f>SUM(L95:L97)</f>
        <v>369</v>
      </c>
      <c r="M98" s="67"/>
      <c r="N98" s="68"/>
      <c r="O98" s="69"/>
      <c r="P98" s="70"/>
      <c r="Q98" s="70"/>
      <c r="R98" s="71"/>
    </row>
    <row r="99" spans="1:18" ht="15.75" thickBot="1">
      <c r="A99" s="136" t="str">
        <f>'Tabela wyników'!A76</f>
        <v>24. Strzelce Kraj.</v>
      </c>
      <c r="B99" s="40">
        <f>'Tabela wyników'!B76</f>
        <v>66</v>
      </c>
      <c r="C99" s="37"/>
      <c r="D99" s="34" t="str">
        <f>'Tabela wyników'!D76</f>
        <v>Waldemar Szpila</v>
      </c>
      <c r="E99" s="2">
        <f>'Tabela wyników'!E76</f>
        <v>80</v>
      </c>
      <c r="F99" s="3">
        <f>'Tabela wyników'!F76</f>
        <v>95</v>
      </c>
      <c r="G99" s="3">
        <f>'Tabela wyników'!G76</f>
        <v>50</v>
      </c>
      <c r="H99" s="3">
        <f>'Tabela wyników'!H76</f>
        <v>45</v>
      </c>
      <c r="I99" s="15">
        <f>'Tabela wyników'!I76</f>
        <v>270</v>
      </c>
      <c r="J99" s="3">
        <f>'Tabela wyników'!J76</f>
        <v>48</v>
      </c>
      <c r="K99" s="3">
        <f>'Tabela wyników'!K76</f>
        <v>86</v>
      </c>
      <c r="L99" s="15">
        <f>'Tabela wyników'!L76</f>
        <v>134</v>
      </c>
      <c r="M99" s="3">
        <f>'Tabela wyników'!M76</f>
        <v>404</v>
      </c>
      <c r="N99" s="127">
        <f>'Tabela wyników'!N76</f>
        <v>1158</v>
      </c>
      <c r="O99" s="9">
        <f>'Tabela wyników'!O76</f>
        <v>14</v>
      </c>
      <c r="P99" s="25">
        <f>'Tabela wyników'!P76</f>
        <v>5</v>
      </c>
      <c r="Q99" s="25">
        <f>'Tabela wyników'!Q76</f>
        <v>46</v>
      </c>
      <c r="R99" s="130">
        <f>'Tabela wyników'!R76</f>
        <v>6</v>
      </c>
    </row>
    <row r="100" spans="1:18" ht="15.75" thickBot="1">
      <c r="A100" s="137" t="str">
        <f>'Tabela wyników'!A77</f>
        <v>24. Strzelce Kraj.</v>
      </c>
      <c r="B100" s="40">
        <f>'Tabela wyników'!B77</f>
        <v>67</v>
      </c>
      <c r="C100" s="38"/>
      <c r="D100" s="35" t="str">
        <f>'Tabela wyników'!D77</f>
        <v>Paweł Jasiński</v>
      </c>
      <c r="E100" s="4">
        <f>'Tabela wyników'!E77</f>
        <v>85</v>
      </c>
      <c r="F100" s="1">
        <f>'Tabela wyników'!F77</f>
        <v>60</v>
      </c>
      <c r="G100" s="1">
        <f>'Tabela wyników'!G77</f>
        <v>50</v>
      </c>
      <c r="H100" s="1">
        <f>'Tabela wyników'!H77</f>
        <v>45</v>
      </c>
      <c r="I100" s="16">
        <f>'Tabela wyników'!I77</f>
        <v>240</v>
      </c>
      <c r="J100" s="1">
        <f>'Tabela wyników'!J77</f>
        <v>69</v>
      </c>
      <c r="K100" s="1">
        <f>'Tabela wyników'!K77</f>
        <v>93</v>
      </c>
      <c r="L100" s="16">
        <f>'Tabela wyników'!L77</f>
        <v>162</v>
      </c>
      <c r="M100" s="1">
        <f>'Tabela wyników'!M77</f>
        <v>402</v>
      </c>
      <c r="N100" s="128">
        <f>'Tabela wyników'!N77</f>
        <v>0</v>
      </c>
      <c r="O100" s="7">
        <f>'Tabela wyników'!O77</f>
        <v>16</v>
      </c>
      <c r="P100" s="10">
        <f>'Tabela wyników'!P77</f>
        <v>15</v>
      </c>
      <c r="Q100" s="10">
        <f>'Tabela wyników'!Q77</f>
        <v>16</v>
      </c>
      <c r="R100" s="131">
        <f>'Tabela wyników'!R77</f>
        <v>0</v>
      </c>
    </row>
    <row r="101" spans="1:18" ht="15.75" thickBot="1">
      <c r="A101" s="138" t="str">
        <f>'Tabela wyników'!A78</f>
        <v>24. Strzelce Kraj.</v>
      </c>
      <c r="B101" s="40">
        <f>'Tabela wyników'!B78</f>
        <v>68</v>
      </c>
      <c r="C101" s="39"/>
      <c r="D101" s="36" t="str">
        <f>'Tabela wyników'!D78</f>
        <v>Wojciech Szpalik</v>
      </c>
      <c r="E101" s="5">
        <f>'Tabela wyników'!E78</f>
        <v>70</v>
      </c>
      <c r="F101" s="6">
        <f>'Tabela wyników'!F78</f>
        <v>60</v>
      </c>
      <c r="G101" s="6">
        <f>'Tabela wyników'!G78</f>
        <v>50</v>
      </c>
      <c r="H101" s="6">
        <f>'Tabela wyników'!H78</f>
        <v>25</v>
      </c>
      <c r="I101" s="17">
        <f>'Tabela wyników'!I78</f>
        <v>205</v>
      </c>
      <c r="J101" s="6">
        <f>'Tabela wyników'!J78</f>
        <v>59</v>
      </c>
      <c r="K101" s="6">
        <f>'Tabela wyników'!K78</f>
        <v>88</v>
      </c>
      <c r="L101" s="17">
        <f>'Tabela wyników'!L78</f>
        <v>147</v>
      </c>
      <c r="M101" s="6">
        <f>'Tabela wyników'!M78</f>
        <v>352</v>
      </c>
      <c r="N101" s="129">
        <f>'Tabela wyników'!N78</f>
        <v>0</v>
      </c>
      <c r="O101" s="8">
        <f>'Tabela wyników'!O78</f>
        <v>41</v>
      </c>
      <c r="P101" s="14">
        <f>'Tabela wyników'!P78</f>
        <v>40</v>
      </c>
      <c r="Q101" s="14">
        <f>'Tabela wyników'!Q78</f>
        <v>36</v>
      </c>
      <c r="R101" s="132">
        <f>'Tabela wyników'!R78</f>
        <v>0</v>
      </c>
    </row>
    <row r="102" spans="1:18" ht="15.75" thickBot="1">
      <c r="A102" s="133" t="s">
        <v>30</v>
      </c>
      <c r="B102" s="134"/>
      <c r="C102" s="134"/>
      <c r="D102" s="135"/>
      <c r="E102" s="66"/>
      <c r="F102" s="67"/>
      <c r="G102" s="67"/>
      <c r="H102" s="67"/>
      <c r="I102" s="67">
        <f>SUM(I99:I101)</f>
        <v>715</v>
      </c>
      <c r="J102" s="67"/>
      <c r="K102" s="67"/>
      <c r="L102" s="67">
        <f>SUM(L99:L101)</f>
        <v>443</v>
      </c>
      <c r="M102" s="67"/>
      <c r="N102" s="68"/>
      <c r="O102" s="69"/>
      <c r="P102" s="70"/>
      <c r="Q102" s="70"/>
      <c r="R102" s="71"/>
    </row>
    <row r="103" spans="1:18" ht="15.75" thickBot="1">
      <c r="A103" s="136" t="str">
        <f>'Tabela wyników'!A79</f>
        <v>25. RDLP Szczecin</v>
      </c>
      <c r="B103" s="40">
        <f>'Tabela wyników'!B79</f>
        <v>69</v>
      </c>
      <c r="C103" s="37"/>
      <c r="D103" s="34" t="str">
        <f>'Tabela wyników'!D79</f>
        <v>Sławomir Kucal</v>
      </c>
      <c r="E103" s="2">
        <f>'Tabela wyników'!E79</f>
        <v>35</v>
      </c>
      <c r="F103" s="3">
        <f>'Tabela wyników'!F79</f>
        <v>50</v>
      </c>
      <c r="G103" s="3">
        <f>'Tabela wyników'!G79</f>
        <v>30</v>
      </c>
      <c r="H103" s="3">
        <f>'Tabela wyników'!H79</f>
        <v>20</v>
      </c>
      <c r="I103" s="15">
        <f>'Tabela wyników'!I79</f>
        <v>135</v>
      </c>
      <c r="J103" s="3">
        <f>'Tabela wyników'!J79</f>
        <v>0</v>
      </c>
      <c r="K103" s="3">
        <f>'Tabela wyników'!K79</f>
        <v>53</v>
      </c>
      <c r="L103" s="15">
        <f>'Tabela wyników'!L79</f>
        <v>53</v>
      </c>
      <c r="M103" s="3">
        <f>'Tabela wyników'!M79</f>
        <v>188</v>
      </c>
      <c r="N103" s="127">
        <f>'Tabela wyników'!N79</f>
        <v>799</v>
      </c>
      <c r="O103" s="9">
        <f>'Tabela wyników'!O79</f>
        <v>71</v>
      </c>
      <c r="P103" s="25">
        <f>'Tabela wyników'!P79</f>
        <v>67</v>
      </c>
      <c r="Q103" s="25">
        <f>'Tabela wyników'!Q79</f>
        <v>73</v>
      </c>
      <c r="R103" s="130">
        <f>'Tabela wyników'!R79</f>
        <v>21</v>
      </c>
    </row>
    <row r="104" spans="1:18" ht="15.75" thickBot="1">
      <c r="A104" s="137" t="str">
        <f>'Tabela wyników'!A80</f>
        <v>25. RDLP Szczecin</v>
      </c>
      <c r="B104" s="40">
        <f>'Tabela wyników'!B80</f>
        <v>70</v>
      </c>
      <c r="C104" s="38"/>
      <c r="D104" s="35" t="str">
        <f>'Tabela wyników'!D80</f>
        <v>Mariusz Kaczmarek</v>
      </c>
      <c r="E104" s="4">
        <f>'Tabela wyników'!E80</f>
        <v>35</v>
      </c>
      <c r="F104" s="1">
        <f>'Tabela wyników'!F80</f>
        <v>65</v>
      </c>
      <c r="G104" s="1">
        <f>'Tabela wyników'!G80</f>
        <v>20</v>
      </c>
      <c r="H104" s="1">
        <f>'Tabela wyników'!H80</f>
        <v>20</v>
      </c>
      <c r="I104" s="16">
        <f>'Tabela wyników'!I80</f>
        <v>140</v>
      </c>
      <c r="J104" s="1">
        <f>'Tabela wyników'!J80</f>
        <v>21</v>
      </c>
      <c r="K104" s="1">
        <f>'Tabela wyników'!K80</f>
        <v>81</v>
      </c>
      <c r="L104" s="16">
        <f>'Tabela wyników'!L80</f>
        <v>102</v>
      </c>
      <c r="M104" s="1">
        <f>'Tabela wyników'!M80</f>
        <v>242</v>
      </c>
      <c r="N104" s="128">
        <f>'Tabela wyników'!N80</f>
        <v>0</v>
      </c>
      <c r="O104" s="7">
        <f>'Tabela wyników'!O80</f>
        <v>65</v>
      </c>
      <c r="P104" s="10">
        <f>'Tabela wyników'!P80</f>
        <v>64</v>
      </c>
      <c r="Q104" s="10">
        <f>'Tabela wyników'!Q80</f>
        <v>68</v>
      </c>
      <c r="R104" s="131">
        <f>'Tabela wyników'!R80</f>
        <v>0</v>
      </c>
    </row>
    <row r="105" spans="1:18" ht="15.75" thickBot="1">
      <c r="A105" s="138" t="str">
        <f>'Tabela wyników'!A81</f>
        <v>25. RDLP Szczecin</v>
      </c>
      <c r="B105" s="59">
        <f>'Tabela wyników'!B81</f>
        <v>71</v>
      </c>
      <c r="C105" s="39"/>
      <c r="D105" s="36" t="str">
        <f>'Tabela wyników'!D81</f>
        <v>Filip Sojka</v>
      </c>
      <c r="E105" s="5">
        <f>'Tabela wyników'!E81</f>
        <v>70</v>
      </c>
      <c r="F105" s="6">
        <f>'Tabela wyników'!F81</f>
        <v>60</v>
      </c>
      <c r="G105" s="6">
        <f>'Tabela wyników'!G81</f>
        <v>35</v>
      </c>
      <c r="H105" s="6">
        <f>'Tabela wyników'!H81</f>
        <v>40</v>
      </c>
      <c r="I105" s="17">
        <f>'Tabela wyników'!I81</f>
        <v>205</v>
      </c>
      <c r="J105" s="6">
        <f>'Tabela wyników'!J81</f>
        <v>74</v>
      </c>
      <c r="K105" s="6">
        <f>'Tabela wyników'!K81</f>
        <v>90</v>
      </c>
      <c r="L105" s="17">
        <f>'Tabela wyników'!L81</f>
        <v>164</v>
      </c>
      <c r="M105" s="6">
        <f>'Tabela wyników'!M81</f>
        <v>369</v>
      </c>
      <c r="N105" s="129">
        <f>'Tabela wyników'!N81</f>
        <v>0</v>
      </c>
      <c r="O105" s="8">
        <f>'Tabela wyników'!O81</f>
        <v>30</v>
      </c>
      <c r="P105" s="14">
        <f>'Tabela wyników'!P81</f>
        <v>40</v>
      </c>
      <c r="Q105" s="14">
        <f>'Tabela wyników'!Q81</f>
        <v>12</v>
      </c>
      <c r="R105" s="132">
        <f>'Tabela wyników'!R81</f>
        <v>0</v>
      </c>
    </row>
    <row r="106" spans="1:18" ht="15.75" thickBot="1">
      <c r="A106" s="133" t="s">
        <v>30</v>
      </c>
      <c r="B106" s="134"/>
      <c r="C106" s="134"/>
      <c r="D106" s="135"/>
      <c r="E106" s="72"/>
      <c r="F106" s="73"/>
      <c r="G106" s="73"/>
      <c r="H106" s="73"/>
      <c r="I106" s="73">
        <f>SUM(I103:I105)</f>
        <v>480</v>
      </c>
      <c r="J106" s="73"/>
      <c r="K106" s="73"/>
      <c r="L106" s="73">
        <f>SUM(L103:L105)</f>
        <v>319</v>
      </c>
      <c r="M106" s="73"/>
      <c r="N106" s="74"/>
      <c r="O106" s="75"/>
      <c r="P106" s="76"/>
      <c r="Q106" s="76"/>
      <c r="R106" s="77"/>
    </row>
    <row r="107" spans="1:18" ht="15.75" thickBot="1">
      <c r="A107" s="136" t="s">
        <v>110</v>
      </c>
      <c r="B107" s="40">
        <v>72</v>
      </c>
      <c r="C107" s="37"/>
      <c r="D107" s="34" t="str">
        <f>'Tabela wyników'!D82</f>
        <v>Stanisław Freis</v>
      </c>
      <c r="E107" s="2">
        <f>'Tabela wyników'!E83</f>
        <v>75</v>
      </c>
      <c r="F107" s="3">
        <f>'Tabela wyników'!F83</f>
        <v>60</v>
      </c>
      <c r="G107" s="3">
        <f>'Tabela wyników'!G83</f>
        <v>50</v>
      </c>
      <c r="H107" s="3">
        <f>'Tabela wyników'!H83</f>
        <v>50</v>
      </c>
      <c r="I107" s="15">
        <f>'Tabela wyników'!I83</f>
        <v>235</v>
      </c>
      <c r="J107" s="3">
        <f>'Tabela wyników'!J83</f>
        <v>75</v>
      </c>
      <c r="K107" s="3">
        <f>'Tabela wyników'!K83</f>
        <v>89</v>
      </c>
      <c r="L107" s="15">
        <f>'Tabela wyników'!L83</f>
        <v>164</v>
      </c>
      <c r="M107" s="3">
        <f>'Tabela wyników'!M83</f>
        <v>399</v>
      </c>
      <c r="N107" s="127" t="e">
        <f t="shared" ref="N107" si="0">SUM(M107+M108+M109)</f>
        <v>#REF!</v>
      </c>
      <c r="O107" s="9">
        <f>'Tabela wyników'!O83</f>
        <v>18</v>
      </c>
      <c r="P107" s="25">
        <f>'Tabela wyników'!P83</f>
        <v>20</v>
      </c>
      <c r="Q107" s="25">
        <f>'Tabela wyników'!Q83</f>
        <v>12</v>
      </c>
      <c r="R107" s="130">
        <f>'Tabela wyników'!R83</f>
        <v>0</v>
      </c>
    </row>
    <row r="108" spans="1:18" ht="15.75" thickBot="1">
      <c r="A108" s="137">
        <f>'Tabela wyników'!A84</f>
        <v>0</v>
      </c>
      <c r="B108" s="40">
        <v>73</v>
      </c>
      <c r="C108" s="38"/>
      <c r="D108" s="35" t="str">
        <f>'Tabela wyników'!D83</f>
        <v>Wojciech Krzemiński</v>
      </c>
      <c r="E108" s="4">
        <f>'Tabela wyników'!E84</f>
        <v>0</v>
      </c>
      <c r="F108" s="1">
        <f>'Tabela wyników'!F84</f>
        <v>0</v>
      </c>
      <c r="G108" s="1">
        <f>'Tabela wyników'!G84</f>
        <v>0</v>
      </c>
      <c r="H108" s="1">
        <f>'Tabela wyników'!H84</f>
        <v>0</v>
      </c>
      <c r="I108" s="16">
        <f>'Tabela wyników'!I84</f>
        <v>0</v>
      </c>
      <c r="J108" s="1">
        <f>'Tabela wyników'!J84</f>
        <v>0</v>
      </c>
      <c r="K108" s="1">
        <f>'Tabela wyników'!K84</f>
        <v>0</v>
      </c>
      <c r="L108" s="16">
        <f>'Tabela wyników'!L84</f>
        <v>0</v>
      </c>
      <c r="M108" s="1">
        <f>'Tabela wyników'!M84</f>
        <v>0</v>
      </c>
      <c r="N108" s="128"/>
      <c r="O108" s="7">
        <f>'Tabela wyników'!O84</f>
        <v>74</v>
      </c>
      <c r="P108" s="10">
        <f>'Tabela wyników'!P84</f>
        <v>74</v>
      </c>
      <c r="Q108" s="10">
        <f>'Tabela wyników'!Q84</f>
        <v>74</v>
      </c>
      <c r="R108" s="131">
        <f>'Tabela wyników'!R84</f>
        <v>0</v>
      </c>
    </row>
    <row r="109" spans="1:18" ht="15.75" thickBot="1">
      <c r="A109" s="138" t="e">
        <f>'Tabela wyników'!#REF!</f>
        <v>#REF!</v>
      </c>
      <c r="B109" s="59" t="e">
        <f>'Tabela wyników'!#REF!</f>
        <v>#REF!</v>
      </c>
      <c r="C109" s="39"/>
      <c r="D109" s="36" t="e">
        <f>'Tabela wyników'!#REF!</f>
        <v>#REF!</v>
      </c>
      <c r="E109" s="5" t="e">
        <f>'Tabela wyników'!#REF!</f>
        <v>#REF!</v>
      </c>
      <c r="F109" s="6" t="e">
        <f>'Tabela wyników'!#REF!</f>
        <v>#REF!</v>
      </c>
      <c r="G109" s="6" t="e">
        <f>'Tabela wyników'!#REF!</f>
        <v>#REF!</v>
      </c>
      <c r="H109" s="6" t="e">
        <f>'Tabela wyników'!#REF!</f>
        <v>#REF!</v>
      </c>
      <c r="I109" s="17" t="e">
        <f>'Tabela wyników'!#REF!</f>
        <v>#REF!</v>
      </c>
      <c r="J109" s="6" t="e">
        <f>'Tabela wyników'!#REF!</f>
        <v>#REF!</v>
      </c>
      <c r="K109" s="6" t="e">
        <f>'Tabela wyników'!#REF!</f>
        <v>#REF!</v>
      </c>
      <c r="L109" s="17" t="e">
        <f>'Tabela wyników'!#REF!</f>
        <v>#REF!</v>
      </c>
      <c r="M109" s="6" t="e">
        <f>'Tabela wyników'!#REF!</f>
        <v>#REF!</v>
      </c>
      <c r="N109" s="129"/>
      <c r="O109" s="8" t="e">
        <f>'Tabela wyników'!#REF!</f>
        <v>#REF!</v>
      </c>
      <c r="P109" s="14" t="e">
        <f>'Tabela wyników'!#REF!</f>
        <v>#REF!</v>
      </c>
      <c r="Q109" s="14" t="e">
        <f>'Tabela wyników'!#REF!</f>
        <v>#REF!</v>
      </c>
      <c r="R109" s="132" t="e">
        <f>'Tabela wyników'!#REF!</f>
        <v>#REF!</v>
      </c>
    </row>
  </sheetData>
  <mergeCells count="109">
    <mergeCell ref="N95:N97"/>
    <mergeCell ref="R95:R97"/>
    <mergeCell ref="A99:A101"/>
    <mergeCell ref="N99:N101"/>
    <mergeCell ref="R99:R101"/>
    <mergeCell ref="A103:A105"/>
    <mergeCell ref="N103:N105"/>
    <mergeCell ref="R103:R105"/>
    <mergeCell ref="N83:N85"/>
    <mergeCell ref="R83:R85"/>
    <mergeCell ref="A87:A89"/>
    <mergeCell ref="N87:N89"/>
    <mergeCell ref="R87:R89"/>
    <mergeCell ref="A86:D86"/>
    <mergeCell ref="A91:A93"/>
    <mergeCell ref="N91:N93"/>
    <mergeCell ref="R91:R93"/>
    <mergeCell ref="A90:D90"/>
    <mergeCell ref="A94:D94"/>
    <mergeCell ref="A98:D98"/>
    <mergeCell ref="A102:D102"/>
    <mergeCell ref="A5:A6"/>
    <mergeCell ref="D5:D6"/>
    <mergeCell ref="E5:N5"/>
    <mergeCell ref="A7:A9"/>
    <mergeCell ref="N7:N9"/>
    <mergeCell ref="B5:B6"/>
    <mergeCell ref="C5:C6"/>
    <mergeCell ref="A10:D10"/>
    <mergeCell ref="A14:D14"/>
    <mergeCell ref="N27:N29"/>
    <mergeCell ref="A31:A33"/>
    <mergeCell ref="N31:N33"/>
    <mergeCell ref="A19:A21"/>
    <mergeCell ref="N19:N21"/>
    <mergeCell ref="A23:A25"/>
    <mergeCell ref="N23:N25"/>
    <mergeCell ref="A11:A13"/>
    <mergeCell ref="N11:N13"/>
    <mergeCell ref="A15:A17"/>
    <mergeCell ref="N15:N17"/>
    <mergeCell ref="A18:D18"/>
    <mergeCell ref="A22:D22"/>
    <mergeCell ref="A26:D26"/>
    <mergeCell ref="A30:D30"/>
    <mergeCell ref="A39:A41"/>
    <mergeCell ref="N39:N41"/>
    <mergeCell ref="A38:D38"/>
    <mergeCell ref="A42:D42"/>
    <mergeCell ref="A46:D46"/>
    <mergeCell ref="A63:A65"/>
    <mergeCell ref="N63:N65"/>
    <mergeCell ref="A55:A57"/>
    <mergeCell ref="N55:N57"/>
    <mergeCell ref="A59:A61"/>
    <mergeCell ref="N59:N61"/>
    <mergeCell ref="A47:A49"/>
    <mergeCell ref="N47:N49"/>
    <mergeCell ref="A51:A53"/>
    <mergeCell ref="N51:N53"/>
    <mergeCell ref="A50:D50"/>
    <mergeCell ref="A54:D54"/>
    <mergeCell ref="A58:D58"/>
    <mergeCell ref="A62:D62"/>
    <mergeCell ref="O5:R5"/>
    <mergeCell ref="R7:R9"/>
    <mergeCell ref="R11:R13"/>
    <mergeCell ref="R15:R17"/>
    <mergeCell ref="R19:R21"/>
    <mergeCell ref="R23:R25"/>
    <mergeCell ref="R27:R29"/>
    <mergeCell ref="R31:R33"/>
    <mergeCell ref="R35:R37"/>
    <mergeCell ref="A106:D106"/>
    <mergeCell ref="A66:D66"/>
    <mergeCell ref="A70:D70"/>
    <mergeCell ref="A74:D74"/>
    <mergeCell ref="A78:D78"/>
    <mergeCell ref="A82:D82"/>
    <mergeCell ref="A67:A69"/>
    <mergeCell ref="A83:A85"/>
    <mergeCell ref="A95:A97"/>
    <mergeCell ref="A71:A73"/>
    <mergeCell ref="A75:A77"/>
    <mergeCell ref="A79:A81"/>
    <mergeCell ref="N79:N81"/>
    <mergeCell ref="R79:R81"/>
    <mergeCell ref="A34:D34"/>
    <mergeCell ref="A43:A45"/>
    <mergeCell ref="A27:A29"/>
    <mergeCell ref="A107:A109"/>
    <mergeCell ref="N107:N109"/>
    <mergeCell ref="R107:R109"/>
    <mergeCell ref="N67:N69"/>
    <mergeCell ref="R67:R69"/>
    <mergeCell ref="N71:N73"/>
    <mergeCell ref="R71:R73"/>
    <mergeCell ref="N75:N77"/>
    <mergeCell ref="R75:R77"/>
    <mergeCell ref="R59:R61"/>
    <mergeCell ref="R63:R65"/>
    <mergeCell ref="R39:R41"/>
    <mergeCell ref="R43:R45"/>
    <mergeCell ref="R47:R49"/>
    <mergeCell ref="R51:R53"/>
    <mergeCell ref="R55:R57"/>
    <mergeCell ref="N43:N45"/>
    <mergeCell ref="A35:A37"/>
    <mergeCell ref="N35:N3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M15" sqref="M15"/>
    </sheetView>
  </sheetViews>
  <sheetFormatPr defaultRowHeight="15"/>
  <cols>
    <col min="1" max="1" width="11.7109375" bestFit="1" customWidth="1"/>
    <col min="4" max="4" width="20.28515625" bestFit="1" customWidth="1"/>
    <col min="5" max="5" width="9.28515625" customWidth="1"/>
    <col min="6" max="6" width="8.42578125" customWidth="1"/>
    <col min="7" max="7" width="8.140625" customWidth="1"/>
    <col min="8" max="8" width="7.42578125" customWidth="1"/>
    <col min="10" max="10" width="11.28515625" style="62" bestFit="1" customWidth="1"/>
    <col min="11" max="11" width="11.28515625" bestFit="1" customWidth="1"/>
  </cols>
  <sheetData>
    <row r="3" spans="1:10" ht="15.75" thickBot="1"/>
    <row r="4" spans="1:10" ht="15.75" thickBot="1">
      <c r="A4" s="114" t="s">
        <v>3</v>
      </c>
      <c r="B4" s="116" t="s">
        <v>24</v>
      </c>
      <c r="C4" s="116" t="s">
        <v>31</v>
      </c>
      <c r="D4" s="116" t="s">
        <v>4</v>
      </c>
      <c r="E4" s="118" t="s">
        <v>5</v>
      </c>
      <c r="F4" s="119"/>
      <c r="G4" s="119"/>
      <c r="H4" s="119"/>
      <c r="I4" s="120"/>
      <c r="J4" s="63" t="s">
        <v>28</v>
      </c>
    </row>
    <row r="5" spans="1:10" ht="15.75" thickBot="1">
      <c r="A5" s="139"/>
      <c r="B5" s="117"/>
      <c r="C5" s="121"/>
      <c r="D5" s="140"/>
      <c r="E5" s="18" t="s">
        <v>10</v>
      </c>
      <c r="F5" s="19" t="s">
        <v>14</v>
      </c>
      <c r="G5" s="19" t="s">
        <v>11</v>
      </c>
      <c r="H5" s="19" t="s">
        <v>12</v>
      </c>
      <c r="I5" s="20" t="s">
        <v>7</v>
      </c>
      <c r="J5" s="64" t="s">
        <v>1</v>
      </c>
    </row>
    <row r="6" spans="1:10" ht="16.5" thickTop="1" thickBot="1">
      <c r="A6" s="57" t="s">
        <v>29</v>
      </c>
      <c r="B6" s="40">
        <v>1</v>
      </c>
      <c r="C6" s="78">
        <v>1</v>
      </c>
      <c r="D6" s="46" t="s">
        <v>112</v>
      </c>
      <c r="E6" s="2"/>
      <c r="F6" s="3"/>
      <c r="G6" s="3"/>
      <c r="H6" s="3"/>
      <c r="I6" s="15"/>
      <c r="J6" s="64"/>
    </row>
    <row r="7" spans="1:10" ht="16.5" thickTop="1" thickBot="1">
      <c r="A7" s="57"/>
      <c r="B7" s="40"/>
      <c r="C7" s="78"/>
      <c r="D7" s="46"/>
      <c r="E7" s="2"/>
      <c r="F7" s="3"/>
      <c r="G7" s="3"/>
      <c r="H7" s="3"/>
      <c r="I7" s="15"/>
      <c r="J7" s="64"/>
    </row>
    <row r="8" spans="1:10" ht="16.5" thickTop="1" thickBot="1">
      <c r="A8" s="57"/>
      <c r="B8" s="40"/>
      <c r="C8" s="78"/>
      <c r="D8" s="46"/>
      <c r="E8" s="2"/>
      <c r="F8" s="3"/>
      <c r="G8" s="3"/>
      <c r="H8" s="3"/>
      <c r="I8" s="15"/>
      <c r="J8" s="64"/>
    </row>
    <row r="9" spans="1:10" ht="16.5" thickTop="1" thickBot="1">
      <c r="A9" s="58"/>
      <c r="B9" s="40"/>
      <c r="C9" s="78"/>
      <c r="D9" s="46"/>
      <c r="E9" s="2"/>
      <c r="F9" s="3"/>
      <c r="G9" s="3"/>
      <c r="H9" s="3"/>
      <c r="I9" s="15"/>
      <c r="J9" s="64"/>
    </row>
    <row r="10" spans="1:10" ht="16.5" thickTop="1" thickBot="1">
      <c r="A10" s="58"/>
      <c r="B10" s="40"/>
      <c r="C10" s="78"/>
      <c r="D10" s="46"/>
      <c r="E10" s="2"/>
      <c r="F10" s="3"/>
      <c r="G10" s="3"/>
      <c r="H10" s="3"/>
      <c r="I10" s="15"/>
      <c r="J10" s="64"/>
    </row>
    <row r="11" spans="1:10" ht="16.5" thickTop="1" thickBot="1">
      <c r="A11" s="58"/>
      <c r="B11" s="40"/>
      <c r="C11" s="78"/>
      <c r="D11" s="46"/>
      <c r="E11" s="2"/>
      <c r="F11" s="3"/>
      <c r="G11" s="3"/>
      <c r="H11" s="3"/>
      <c r="I11" s="15"/>
      <c r="J11" s="64"/>
    </row>
    <row r="12" spans="1:10" ht="16.5" thickTop="1" thickBot="1">
      <c r="A12" s="58"/>
      <c r="B12" s="40"/>
      <c r="C12" s="78"/>
      <c r="D12" s="46"/>
      <c r="E12" s="2"/>
      <c r="F12" s="3"/>
      <c r="G12" s="3"/>
      <c r="H12" s="3"/>
      <c r="I12" s="15"/>
      <c r="J12" s="64"/>
    </row>
    <row r="13" spans="1:10" ht="16.5" thickTop="1" thickBot="1">
      <c r="A13" s="58"/>
      <c r="B13" s="40"/>
      <c r="C13" s="78"/>
      <c r="D13" s="46"/>
      <c r="E13" s="2"/>
      <c r="F13" s="3"/>
      <c r="G13" s="3"/>
      <c r="H13" s="3"/>
      <c r="I13" s="15"/>
      <c r="J13" s="64"/>
    </row>
    <row r="14" spans="1:10" ht="16.5" thickTop="1" thickBot="1">
      <c r="A14" s="58"/>
      <c r="B14" s="40"/>
      <c r="C14" s="78"/>
      <c r="D14" s="46"/>
      <c r="E14" s="2"/>
      <c r="F14" s="3"/>
      <c r="G14" s="3"/>
      <c r="H14" s="3"/>
      <c r="I14" s="15"/>
      <c r="J14" s="64"/>
    </row>
    <row r="15" spans="1:10" ht="16.5" thickTop="1" thickBot="1">
      <c r="A15" s="60"/>
      <c r="B15" s="59"/>
      <c r="C15" s="79"/>
      <c r="D15" s="61"/>
      <c r="E15" s="2"/>
      <c r="F15" s="3"/>
      <c r="G15" s="3"/>
      <c r="H15" s="3"/>
      <c r="I15" s="15"/>
      <c r="J15" s="64"/>
    </row>
  </sheetData>
  <autoFilter ref="E5:J5"/>
  <mergeCells count="5">
    <mergeCell ref="E4:I4"/>
    <mergeCell ref="A4:A5"/>
    <mergeCell ref="B4:B5"/>
    <mergeCell ref="D4:D5"/>
    <mergeCell ref="C4:C5"/>
  </mergeCells>
  <conditionalFormatting sqref="I6:I15">
    <cfRule type="duplicateValues" dxfId="2" priority="4"/>
  </conditionalFormatting>
  <conditionalFormatting sqref="J6:J1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Tabela wyników</vt:lpstr>
      <vt:lpstr>klas. indyw.</vt:lpstr>
      <vt:lpstr>klas. druż.</vt:lpstr>
      <vt:lpstr>klas. śrut</vt:lpstr>
      <vt:lpstr>klas. kula</vt:lpstr>
      <vt:lpstr>TABELA WYNIKÓW 2</vt:lpstr>
      <vt:lpstr>DIANY</vt:lpstr>
      <vt:lpstr>Arkusz1</vt:lpstr>
      <vt:lpstr>'TABELA WYNIKÓW 2'!Tytuły_wydruku</vt:lpstr>
    </vt:vector>
  </TitlesOfParts>
  <Company>RDLP w Szczecinie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Bielski Sławomir</dc:creator>
  <cp:lastModifiedBy>Maruszewski Rafał</cp:lastModifiedBy>
  <cp:lastPrinted>2018-06-16T14:57:15Z</cp:lastPrinted>
  <dcterms:created xsi:type="dcterms:W3CDTF">2013-05-29T07:11:45Z</dcterms:created>
  <dcterms:modified xsi:type="dcterms:W3CDTF">2018-06-20T11:29:56Z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